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AppData\Local\Temp\Tandan JSC\files\"/>
    </mc:Choice>
  </mc:AlternateContent>
  <bookViews>
    <workbookView xWindow="-120" yWindow="-120" windowWidth="20730" windowHeight="11160" firstSheet="1" activeTab="1"/>
  </bookViews>
  <sheets>
    <sheet name="foxz" sheetId="9" state="veryHidden" r:id="rId1"/>
    <sheet name="PL Q4" sheetId="19" r:id="rId2"/>
  </sheets>
  <definedNames>
    <definedName name="_xlnm.Print_Titles" localSheetId="1">'PL Q4'!$8:$8</definedName>
  </definedNames>
  <calcPr calcId="162913"/>
</workbook>
</file>

<file path=xl/calcChain.xml><?xml version="1.0" encoding="utf-8"?>
<calcChain xmlns="http://schemas.openxmlformats.org/spreadsheetml/2006/main">
  <c r="H21" i="19" l="1"/>
  <c r="H11" i="19"/>
  <c r="G12" i="19"/>
  <c r="F12" i="19"/>
  <c r="E22" i="19"/>
  <c r="E21" i="19" s="1"/>
  <c r="E11" i="19"/>
  <c r="H30" i="19"/>
  <c r="E30" i="19"/>
  <c r="D30" i="19"/>
  <c r="C30" i="19"/>
  <c r="F42" i="19"/>
  <c r="G34" i="19"/>
  <c r="F32" i="19"/>
  <c r="F33" i="19"/>
  <c r="F34" i="19"/>
  <c r="D28" i="19"/>
  <c r="G21" i="19" l="1"/>
  <c r="G22" i="19"/>
  <c r="G11" i="19"/>
  <c r="H35" i="19"/>
  <c r="G31" i="19"/>
  <c r="F31" i="19"/>
  <c r="F29" i="19"/>
  <c r="E35" i="19"/>
  <c r="G30" i="19" l="1"/>
  <c r="D35" i="19" l="1"/>
  <c r="F30" i="19" l="1"/>
  <c r="F28" i="19" l="1"/>
  <c r="D22" i="19"/>
  <c r="F22" i="19" s="1"/>
  <c r="G41" i="19" l="1"/>
  <c r="F41" i="19"/>
  <c r="G28" i="19"/>
  <c r="H27" i="19"/>
  <c r="E27" i="19"/>
  <c r="D27" i="19"/>
  <c r="C27" i="19"/>
  <c r="D21" i="19"/>
  <c r="F21" i="19" s="1"/>
  <c r="D11" i="19"/>
  <c r="F11" i="19" s="1"/>
  <c r="G35" i="19" l="1"/>
  <c r="F35" i="19"/>
  <c r="H26" i="19"/>
  <c r="H25" i="19" s="1"/>
  <c r="G27" i="19"/>
  <c r="D26" i="19"/>
  <c r="D25" i="19" s="1"/>
  <c r="E26" i="19"/>
  <c r="E25" i="19" s="1"/>
  <c r="F27" i="19"/>
  <c r="C26" i="19"/>
  <c r="C25" i="19" s="1"/>
  <c r="C24" i="19" l="1"/>
  <c r="D24" i="19"/>
  <c r="H24" i="19"/>
  <c r="G26" i="19"/>
  <c r="F26" i="19"/>
  <c r="G25" i="19" l="1"/>
  <c r="E24" i="19"/>
  <c r="G24" i="19" s="1"/>
  <c r="F25" i="19"/>
  <c r="F24" i="19" l="1"/>
</calcChain>
</file>

<file path=xl/sharedStrings.xml><?xml version="1.0" encoding="utf-8"?>
<sst xmlns="http://schemas.openxmlformats.org/spreadsheetml/2006/main" count="78" uniqueCount="63">
  <si>
    <t>Số TT</t>
  </si>
  <si>
    <t>Nội dung</t>
  </si>
  <si>
    <t>I</t>
  </si>
  <si>
    <t>Tổng số thu, chi, nộp ngân sách phí, lệ phí</t>
  </si>
  <si>
    <t>Số thu phí, lệ phí</t>
  </si>
  <si>
    <t>Chi từ nguồn thu phí được để lại</t>
  </si>
  <si>
    <t>a</t>
  </si>
  <si>
    <t>Kinh phí nhiệm vụ thường xuyên</t>
  </si>
  <si>
    <t>b</t>
  </si>
  <si>
    <t>Kinh phí nhiệm vụ không thường xuyên</t>
  </si>
  <si>
    <t>Chi quản lý hành chính</t>
  </si>
  <si>
    <t>Kinh phí thực hiện chế độ tự chủ</t>
  </si>
  <si>
    <t>Kinh phí không thực hiện chế độ tự chủ</t>
  </si>
  <si>
    <t>Số phí, lệ phí nộp NSNN</t>
  </si>
  <si>
    <t>II</t>
  </si>
  <si>
    <t>Dự toán chi ngân sách nhà nước</t>
  </si>
  <si>
    <t>Chi sự nghiệp…………..</t>
  </si>
  <si>
    <t>ĐVT: Triệu đồng.</t>
  </si>
  <si>
    <t>THỦ TRƯỞNG ĐƠN VỊ</t>
  </si>
  <si>
    <t>Đơn vị: Chi cục Tiêu chuẩn Đo lường Chất lượng</t>
  </si>
  <si>
    <t>Chương: 417</t>
  </si>
  <si>
    <t>(Dùng cho đơn vị dự toán cấp trên và đơn vị dự toán sử dụng ngân sách nhà nước)</t>
  </si>
  <si>
    <t>A</t>
  </si>
  <si>
    <t>B</t>
  </si>
  <si>
    <t xml:space="preserve">Lệ phí cấp giấy thông báo tiếp nhận hồ sơ công bố hợp chuẩn </t>
  </si>
  <si>
    <t>Năm trước chuyển sang</t>
  </si>
  <si>
    <t>Biểu số 3 - Ban hành kèm theo Thông tư số 90/2018/TT-BTC 
ngày 28 tháng 9 năm 2018 của Bộ Tài chính</t>
  </si>
  <si>
    <t>Phí</t>
  </si>
  <si>
    <t>III</t>
  </si>
  <si>
    <t>Nguồn ngân sách trong nước</t>
  </si>
  <si>
    <t>1.1</t>
  </si>
  <si>
    <t>1.2</t>
  </si>
  <si>
    <t>Thực hiện/Dự toán năm (tỷ lệ %)</t>
  </si>
  <si>
    <t>4=(3/(1+2))*100</t>
  </si>
  <si>
    <t>Ghi chú
(thực hiện cùng kỳ năm trước: triệu đồng)</t>
  </si>
  <si>
    <t>5=(3/6)*100</t>
  </si>
  <si>
    <t>-</t>
  </si>
  <si>
    <t>2.1</t>
  </si>
  <si>
    <t>Nhiệm vụ khoa học công nghệ cấp quốc gia</t>
  </si>
  <si>
    <t>Nhiệm vụ khoa học công nghệ cấp Bộ</t>
  </si>
  <si>
    <t>Nhiệm vụ khoa học công nghệ cấp cơ sở</t>
  </si>
  <si>
    <t>2.2</t>
  </si>
  <si>
    <t>Kinh phí nhiệm vụ thường xuyên theo chức năng</t>
  </si>
  <si>
    <t>2.3</t>
  </si>
  <si>
    <t>Kinh phí thực hiện nhiệm vụ khoa học và công nghệ</t>
  </si>
  <si>
    <t xml:space="preserve">Kinh phí thực hiện chế độ tự chủ  </t>
  </si>
  <si>
    <t>Kinh phí thường xuyên (nguồn 341 - 13)</t>
  </si>
  <si>
    <t>Kinh phí thưc hiện cải cách tiền lương (nguồn 341 - 14)</t>
  </si>
  <si>
    <t xml:space="preserve">Kinh phí không thực hiện chế độ tự chủ </t>
  </si>
  <si>
    <t xml:space="preserve">Kinh phí sự nghiệp khoa học </t>
  </si>
  <si>
    <t>Kinh phí nhiệm vụ không thường xuyên (Nguồn 103 - 12)</t>
  </si>
  <si>
    <t>Kinh phí mua sắm trang phục thanh tra (nguồn 341 - 12)</t>
  </si>
  <si>
    <t xml:space="preserve">Dự toán năm 
</t>
  </si>
  <si>
    <t>10% Cải cách tiền lương từ KP mua sắm trang phục thanh tra (nguồn 341-14)</t>
  </si>
  <si>
    <t>Hồ Quốc Bình</t>
  </si>
  <si>
    <t>Kinh phí triển khai hệ thống quản lý chất lượng theo tiêu chuẩn quốc gia TCVN ISO 9001: 2015 (nguồn 341-12)</t>
  </si>
  <si>
    <t>CÔNG KHAI THỰC HIỆN DỰ TOÁN THU- CHI NGÂN SÁCH QUÝ 4/2023</t>
  </si>
  <si>
    <t>Thực hiện Quý 4/2023 so với cùng kỳ năm trước (tỷ lệ %)</t>
  </si>
  <si>
    <t>Thực hiện Quý 4/2023</t>
  </si>
  <si>
    <t xml:space="preserve">- </t>
  </si>
  <si>
    <t>Kinh phí mua sắm tập trung: Máy  vi tính (341-12)</t>
  </si>
  <si>
    <t>Kinh phí đào tạo (085 - 12)</t>
  </si>
  <si>
    <t>Ninh Thuận, ngày       tháng  01 năm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</si>
</sst>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(* #,##0.00_);_(* \(#,##0.00\);_(* &quot;-&quot;??_);_(@_)"/>
    <numFmt numFmtId="164" formatCode="_-* #,##0.00\ _$_-;\-* #,##0.00\ _$_-;_-* &quot;-&quot;??\ _$_-;_-@_-"/>
    <numFmt numFmtId="165" formatCode="_-* #,##0\ _$_-;\-* #,##0\ _$_-;_-* &quot;-&quot;??\ _$_-;_-@_-"/>
    <numFmt numFmtId="166" formatCode="_-* #,##0.000\ _$_-;\-* #,##0.000\ _$_-;_-* &quot;-&quot;??\ _$_-;_-@_-"/>
    <numFmt numFmtId="167" formatCode="0.000"/>
    <numFmt numFmtId="168" formatCode="_(* #,##0.000_);_(* \(#,##0.000\);_(* &quot;-&quot;???_);_(@_)"/>
    <numFmt numFmtId="169" formatCode="#,##0.000"/>
    <numFmt numFmtId="170" formatCode="#,##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name val="Times New Roman"/>
      <family val="1"/>
    </font>
    <font>
      <sz val="14"/>
      <color rgb="FFFF0000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i/>
      <sz val="14"/>
      <name val="Times New Roman"/>
      <family val="1"/>
    </font>
    <font>
      <b/>
      <sz val="12"/>
      <name val="Times New Roman"/>
      <family val="1"/>
    </font>
    <font>
      <b/>
      <sz val="14"/>
      <color rgb="FFFF0000"/>
      <name val="Times New Roman"/>
      <family val="1"/>
    </font>
    <font>
      <i/>
      <sz val="14"/>
      <color rgb="FFFF0000"/>
      <name val="Times New Roman"/>
      <family val="1"/>
    </font>
    <font>
      <sz val="13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93">
    <xf numFmtId="0" fontId="0" fillId="0" borderId="0" xfId="0"/>
    <xf numFmtId="0" fontId="2" fillId="2" borderId="1" xfId="0" applyFont="1" applyFill="1" applyBorder="1" applyAlignment="1">
      <alignment vertical="center" wrapText="1"/>
    </xf>
    <xf numFmtId="0" fontId="2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/>
    <xf numFmtId="0" fontId="4" fillId="0" borderId="0" xfId="0" applyFont="1"/>
    <xf numFmtId="0" fontId="4" fillId="2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169" fontId="2" fillId="0" borderId="1" xfId="0" applyNumberFormat="1" applyFont="1" applyBorder="1" applyAlignment="1">
      <alignment horizontal="right" vertical="center"/>
    </xf>
    <xf numFmtId="169" fontId="2" fillId="2" borderId="1" xfId="1" applyNumberFormat="1" applyFont="1" applyFill="1" applyBorder="1" applyAlignment="1">
      <alignment horizontal="right" vertical="center" wrapText="1"/>
    </xf>
    <xf numFmtId="167" fontId="4" fillId="2" borderId="1" xfId="0" applyNumberFormat="1" applyFont="1" applyFill="1" applyBorder="1" applyAlignment="1">
      <alignment horizontal="right" vertical="center" wrapText="1"/>
    </xf>
    <xf numFmtId="167" fontId="2" fillId="2" borderId="1" xfId="1" applyNumberFormat="1" applyFont="1" applyFill="1" applyBorder="1" applyAlignment="1">
      <alignment horizontal="right" vertical="center" wrapText="1"/>
    </xf>
    <xf numFmtId="165" fontId="4" fillId="2" borderId="1" xfId="1" applyNumberFormat="1" applyFont="1" applyFill="1" applyBorder="1" applyAlignment="1">
      <alignment horizontal="right" vertical="center" wrapText="1"/>
    </xf>
    <xf numFmtId="165" fontId="2" fillId="2" borderId="1" xfId="1" applyNumberFormat="1" applyFont="1" applyFill="1" applyBorder="1" applyAlignment="1">
      <alignment horizontal="right" vertical="center" wrapText="1"/>
    </xf>
    <xf numFmtId="166" fontId="4" fillId="2" borderId="1" xfId="1" applyNumberFormat="1" applyFont="1" applyFill="1" applyBorder="1" applyAlignment="1">
      <alignment horizontal="right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4" fontId="4" fillId="2" borderId="4" xfId="0" applyNumberFormat="1" applyFont="1" applyFill="1" applyBorder="1" applyAlignment="1">
      <alignment horizontal="center" vertical="center" wrapText="1"/>
    </xf>
    <xf numFmtId="4" fontId="2" fillId="2" borderId="1" xfId="1" applyNumberFormat="1" applyFont="1" applyFill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/>
    </xf>
    <xf numFmtId="2" fontId="2" fillId="2" borderId="1" xfId="1" applyNumberFormat="1" applyFont="1" applyFill="1" applyBorder="1" applyAlignment="1">
      <alignment horizontal="right" vertical="center" wrapText="1"/>
    </xf>
    <xf numFmtId="167" fontId="2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2" fontId="4" fillId="2" borderId="1" xfId="1" applyNumberFormat="1" applyFont="1" applyFill="1" applyBorder="1" applyAlignment="1">
      <alignment horizontal="right" vertical="center" wrapText="1"/>
    </xf>
    <xf numFmtId="0" fontId="4" fillId="0" borderId="1" xfId="0" applyFont="1" applyBorder="1" applyAlignment="1">
      <alignment horizontal="right" vertical="center"/>
    </xf>
    <xf numFmtId="3" fontId="4" fillId="3" borderId="1" xfId="0" applyNumberFormat="1" applyFont="1" applyFill="1" applyBorder="1" applyAlignment="1">
      <alignment horizontal="center" vertical="center" wrapText="1"/>
    </xf>
    <xf numFmtId="3" fontId="4" fillId="2" borderId="4" xfId="0" applyNumberFormat="1" applyFont="1" applyFill="1" applyBorder="1" applyAlignment="1">
      <alignment horizontal="center" vertical="center" wrapText="1"/>
    </xf>
    <xf numFmtId="3" fontId="2" fillId="2" borderId="4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right" vertical="center"/>
    </xf>
    <xf numFmtId="169" fontId="4" fillId="3" borderId="1" xfId="0" applyNumberFormat="1" applyFont="1" applyFill="1" applyBorder="1" applyAlignment="1">
      <alignment horizontal="right" vertical="center" wrapText="1"/>
    </xf>
    <xf numFmtId="169" fontId="4" fillId="2" borderId="1" xfId="1" applyNumberFormat="1" applyFont="1" applyFill="1" applyBorder="1" applyAlignment="1">
      <alignment horizontal="right" vertical="center" wrapText="1"/>
    </xf>
    <xf numFmtId="169" fontId="2" fillId="2" borderId="4" xfId="0" applyNumberFormat="1" applyFont="1" applyFill="1" applyBorder="1" applyAlignment="1">
      <alignment vertical="center" wrapText="1"/>
    </xf>
    <xf numFmtId="169" fontId="6" fillId="2" borderId="4" xfId="0" applyNumberFormat="1" applyFont="1" applyFill="1" applyBorder="1" applyAlignment="1">
      <alignment vertical="center" wrapText="1"/>
    </xf>
    <xf numFmtId="169" fontId="6" fillId="2" borderId="1" xfId="0" applyNumberFormat="1" applyFont="1" applyFill="1" applyBorder="1" applyAlignment="1">
      <alignment vertical="center" wrapText="1"/>
    </xf>
    <xf numFmtId="169" fontId="2" fillId="2" borderId="1" xfId="0" applyNumberFormat="1" applyFont="1" applyFill="1" applyBorder="1" applyAlignment="1">
      <alignment vertical="center" wrapText="1"/>
    </xf>
    <xf numFmtId="169" fontId="4" fillId="2" borderId="1" xfId="0" applyNumberFormat="1" applyFont="1" applyFill="1" applyBorder="1" applyAlignment="1">
      <alignment horizontal="center" vertical="center" wrapText="1"/>
    </xf>
    <xf numFmtId="169" fontId="2" fillId="2" borderId="3" xfId="1" applyNumberFormat="1" applyFont="1" applyFill="1" applyBorder="1" applyAlignment="1">
      <alignment horizontal="right" vertical="center" wrapText="1"/>
    </xf>
    <xf numFmtId="169" fontId="6" fillId="0" borderId="3" xfId="0" applyNumberFormat="1" applyFont="1" applyBorder="1" applyAlignment="1">
      <alignment horizontal="right" vertical="center"/>
    </xf>
    <xf numFmtId="169" fontId="6" fillId="0" borderId="1" xfId="0" applyNumberFormat="1" applyFont="1" applyBorder="1" applyAlignment="1">
      <alignment horizontal="right" vertical="center"/>
    </xf>
    <xf numFmtId="169" fontId="4" fillId="3" borderId="1" xfId="0" applyNumberFormat="1" applyFont="1" applyFill="1" applyBorder="1" applyAlignment="1">
      <alignment horizontal="right" vertical="center"/>
    </xf>
    <xf numFmtId="169" fontId="4" fillId="0" borderId="1" xfId="0" applyNumberFormat="1" applyFont="1" applyBorder="1" applyAlignment="1">
      <alignment horizontal="right" vertical="center"/>
    </xf>
    <xf numFmtId="169" fontId="2" fillId="0" borderId="3" xfId="0" applyNumberFormat="1" applyFont="1" applyBorder="1" applyAlignment="1">
      <alignment horizontal="right" vertical="center"/>
    </xf>
    <xf numFmtId="0" fontId="2" fillId="2" borderId="4" xfId="0" quotePrefix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0" fontId="6" fillId="2" borderId="3" xfId="0" quotePrefix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vertical="center" wrapText="1"/>
    </xf>
    <xf numFmtId="169" fontId="6" fillId="2" borderId="3" xfId="1" applyNumberFormat="1" applyFont="1" applyFill="1" applyBorder="1" applyAlignment="1">
      <alignment horizontal="right" vertical="center" wrapText="1"/>
    </xf>
    <xf numFmtId="169" fontId="6" fillId="2" borderId="4" xfId="1" applyNumberFormat="1" applyFont="1" applyFill="1" applyBorder="1" applyAlignment="1">
      <alignment horizontal="right" vertical="center" wrapText="1"/>
    </xf>
    <xf numFmtId="4" fontId="6" fillId="2" borderId="4" xfId="0" applyNumberFormat="1" applyFont="1" applyFill="1" applyBorder="1" applyAlignment="1">
      <alignment horizontal="center" vertical="center" wrapText="1"/>
    </xf>
    <xf numFmtId="0" fontId="2" fillId="2" borderId="1" xfId="0" quotePrefix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6" fillId="2" borderId="1" xfId="0" quotePrefix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169" fontId="6" fillId="2" borderId="1" xfId="1" applyNumberFormat="1" applyFont="1" applyFill="1" applyBorder="1" applyAlignment="1">
      <alignment horizontal="right" vertical="center" wrapText="1"/>
    </xf>
    <xf numFmtId="4" fontId="6" fillId="2" borderId="1" xfId="1" applyNumberFormat="1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vertical="center" wrapText="1"/>
    </xf>
    <xf numFmtId="169" fontId="2" fillId="2" borderId="1" xfId="0" applyNumberFormat="1" applyFont="1" applyFill="1" applyBorder="1" applyAlignment="1">
      <alignment horizontal="center" vertical="center" wrapText="1"/>
    </xf>
    <xf numFmtId="0" fontId="2" fillId="2" borderId="3" xfId="0" quotePrefix="1" applyFont="1" applyFill="1" applyBorder="1" applyAlignment="1">
      <alignment horizontal="center" vertical="center" wrapText="1"/>
    </xf>
    <xf numFmtId="4" fontId="2" fillId="2" borderId="4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164" fontId="8" fillId="0" borderId="0" xfId="1" applyFont="1"/>
    <xf numFmtId="169" fontId="9" fillId="0" borderId="0" xfId="0" applyNumberFormat="1" applyFont="1"/>
    <xf numFmtId="168" fontId="9" fillId="0" borderId="0" xfId="0" applyNumberFormat="1" applyFont="1"/>
    <xf numFmtId="169" fontId="2" fillId="2" borderId="4" xfId="0" applyNumberFormat="1" applyFont="1" applyFill="1" applyBorder="1" applyAlignment="1">
      <alignment horizontal="right" vertical="center" wrapText="1"/>
    </xf>
    <xf numFmtId="0" fontId="8" fillId="0" borderId="0" xfId="0" applyFont="1"/>
    <xf numFmtId="0" fontId="10" fillId="0" borderId="0" xfId="0" applyFont="1"/>
    <xf numFmtId="169" fontId="8" fillId="0" borderId="0" xfId="0" applyNumberFormat="1" applyFont="1"/>
    <xf numFmtId="166" fontId="8" fillId="0" borderId="0" xfId="0" applyNumberFormat="1" applyFont="1"/>
    <xf numFmtId="0" fontId="8" fillId="3" borderId="0" xfId="0" applyFont="1" applyFill="1"/>
    <xf numFmtId="166" fontId="8" fillId="3" borderId="0" xfId="0" applyNumberFormat="1" applyFont="1" applyFill="1"/>
    <xf numFmtId="168" fontId="8" fillId="0" borderId="0" xfId="0" applyNumberFormat="1" applyFont="1"/>
    <xf numFmtId="168" fontId="3" fillId="0" borderId="0" xfId="0" applyNumberFormat="1" applyFont="1"/>
    <xf numFmtId="43" fontId="9" fillId="0" borderId="0" xfId="0" applyNumberFormat="1" applyFont="1"/>
    <xf numFmtId="0" fontId="9" fillId="0" borderId="0" xfId="0" applyFont="1"/>
    <xf numFmtId="170" fontId="2" fillId="2" borderId="1" xfId="0" applyNumberFormat="1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170" fontId="2" fillId="2" borderId="4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"/>
  <sheetViews>
    <sheetView tabSelected="1" topLeftCell="A28" workbookViewId="0">
      <selection activeCell="B10" sqref="B10"/>
    </sheetView>
  </sheetViews>
  <sheetFormatPr defaultColWidth="9.140625" defaultRowHeight="18.75" x14ac:dyDescent="0.3"/>
  <cols>
    <col min="1" max="1" width="6.5703125" style="4" customWidth="1"/>
    <col min="2" max="2" width="51.28515625" style="4" customWidth="1"/>
    <col min="3" max="3" width="11.140625" style="4" customWidth="1"/>
    <col min="4" max="4" width="13" style="4" customWidth="1"/>
    <col min="5" max="5" width="14.140625" style="4" customWidth="1"/>
    <col min="6" max="6" width="16.28515625" style="4" customWidth="1"/>
    <col min="7" max="7" width="15.28515625" style="4" customWidth="1"/>
    <col min="8" max="8" width="14.5703125" style="4" customWidth="1"/>
    <col min="9" max="9" width="23.7109375" style="4" customWidth="1"/>
    <col min="10" max="10" width="18" style="4" bestFit="1" customWidth="1"/>
    <col min="11" max="11" width="14.7109375" style="4" customWidth="1"/>
    <col min="12" max="16384" width="9.140625" style="4"/>
  </cols>
  <sheetData>
    <row r="1" spans="1:8" s="2" customFormat="1" ht="42.75" customHeight="1" x14ac:dyDescent="0.3">
      <c r="A1" s="89" t="s">
        <v>26</v>
      </c>
      <c r="B1" s="89"/>
      <c r="C1" s="89"/>
      <c r="D1" s="89"/>
      <c r="E1" s="89"/>
      <c r="F1" s="89"/>
      <c r="G1" s="89"/>
      <c r="H1" s="89"/>
    </row>
    <row r="2" spans="1:8" s="5" customFormat="1" x14ac:dyDescent="0.3">
      <c r="A2" s="90" t="s">
        <v>19</v>
      </c>
      <c r="B2" s="90"/>
      <c r="C2" s="90"/>
      <c r="D2" s="90"/>
      <c r="E2" s="90"/>
      <c r="F2" s="90"/>
      <c r="G2" s="90"/>
      <c r="H2" s="90"/>
    </row>
    <row r="3" spans="1:8" s="73" customFormat="1" x14ac:dyDescent="0.3">
      <c r="A3" s="90" t="s">
        <v>20</v>
      </c>
      <c r="B3" s="90"/>
      <c r="C3" s="90"/>
      <c r="D3" s="90"/>
      <c r="E3" s="90"/>
      <c r="F3" s="90"/>
      <c r="G3" s="90"/>
      <c r="H3" s="90"/>
    </row>
    <row r="4" spans="1:8" s="73" customFormat="1" x14ac:dyDescent="0.3">
      <c r="A4" s="68"/>
      <c r="B4" s="68"/>
      <c r="C4" s="68"/>
      <c r="D4" s="68"/>
      <c r="E4" s="68"/>
      <c r="F4" s="68"/>
      <c r="G4" s="68"/>
      <c r="H4" s="5"/>
    </row>
    <row r="5" spans="1:8" ht="20.25" customHeight="1" x14ac:dyDescent="0.3">
      <c r="A5" s="88" t="s">
        <v>56</v>
      </c>
      <c r="B5" s="88"/>
      <c r="C5" s="88"/>
      <c r="D5" s="88"/>
      <c r="E5" s="88"/>
      <c r="F5" s="88"/>
      <c r="G5" s="88"/>
      <c r="H5" s="88"/>
    </row>
    <row r="6" spans="1:8" x14ac:dyDescent="0.3">
      <c r="A6" s="91" t="s">
        <v>21</v>
      </c>
      <c r="B6" s="91"/>
      <c r="C6" s="91"/>
      <c r="D6" s="91"/>
      <c r="E6" s="91"/>
      <c r="F6" s="91"/>
      <c r="G6" s="91"/>
      <c r="H6" s="91"/>
    </row>
    <row r="7" spans="1:8" ht="22.5" customHeight="1" x14ac:dyDescent="0.3">
      <c r="A7" s="2"/>
      <c r="B7" s="2"/>
      <c r="C7" s="2"/>
      <c r="D7" s="2"/>
      <c r="E7" s="92" t="s">
        <v>17</v>
      </c>
      <c r="F7" s="92"/>
      <c r="G7" s="92"/>
      <c r="H7" s="92"/>
    </row>
    <row r="8" spans="1:8" ht="114" customHeight="1" x14ac:dyDescent="0.3">
      <c r="A8" s="13" t="s">
        <v>0</v>
      </c>
      <c r="B8" s="13" t="s">
        <v>1</v>
      </c>
      <c r="C8" s="14" t="s">
        <v>25</v>
      </c>
      <c r="D8" s="13" t="s">
        <v>52</v>
      </c>
      <c r="E8" s="13" t="s">
        <v>58</v>
      </c>
      <c r="F8" s="13" t="s">
        <v>32</v>
      </c>
      <c r="G8" s="14" t="s">
        <v>57</v>
      </c>
      <c r="H8" s="11" t="s">
        <v>34</v>
      </c>
    </row>
    <row r="9" spans="1:8" s="74" customFormat="1" ht="18.75" customHeight="1" x14ac:dyDescent="0.25">
      <c r="A9" s="9" t="s">
        <v>22</v>
      </c>
      <c r="B9" s="9" t="s">
        <v>23</v>
      </c>
      <c r="C9" s="9">
        <v>1</v>
      </c>
      <c r="D9" s="9">
        <v>2</v>
      </c>
      <c r="E9" s="9">
        <v>3</v>
      </c>
      <c r="F9" s="12" t="s">
        <v>33</v>
      </c>
      <c r="G9" s="9" t="s">
        <v>35</v>
      </c>
      <c r="H9" s="10">
        <v>6</v>
      </c>
    </row>
    <row r="10" spans="1:8" s="73" customFormat="1" ht="34.5" customHeight="1" x14ac:dyDescent="0.3">
      <c r="A10" s="7" t="s">
        <v>22</v>
      </c>
      <c r="B10" s="8" t="s">
        <v>3</v>
      </c>
      <c r="C10" s="8"/>
      <c r="D10" s="7"/>
      <c r="E10" s="7"/>
      <c r="F10" s="31"/>
      <c r="G10" s="31"/>
      <c r="H10" s="25"/>
    </row>
    <row r="11" spans="1:8" s="73" customFormat="1" ht="25.5" customHeight="1" x14ac:dyDescent="0.3">
      <c r="A11" s="13" t="s">
        <v>2</v>
      </c>
      <c r="B11" s="6" t="s">
        <v>4</v>
      </c>
      <c r="C11" s="6"/>
      <c r="D11" s="17">
        <f>SUM(D12:D13)</f>
        <v>1.5</v>
      </c>
      <c r="E11" s="17">
        <f>SUM(E12:E13)</f>
        <v>0.75</v>
      </c>
      <c r="F11" s="32">
        <f>(E11/(C11+D11))*100</f>
        <v>50</v>
      </c>
      <c r="G11" s="84">
        <f>(E11/H11)*100</f>
        <v>500</v>
      </c>
      <c r="H11" s="17">
        <f>SUM(H12:H13)</f>
        <v>0.15</v>
      </c>
    </row>
    <row r="12" spans="1:8" ht="42" customHeight="1" x14ac:dyDescent="0.3">
      <c r="A12" s="3">
        <v>1</v>
      </c>
      <c r="B12" s="1" t="s">
        <v>24</v>
      </c>
      <c r="C12" s="1"/>
      <c r="D12" s="18">
        <v>1.5</v>
      </c>
      <c r="E12" s="18">
        <v>0.75</v>
      </c>
      <c r="F12" s="33">
        <f t="shared" ref="F12:F22" si="0">(E12/(C12+D12))*100</f>
        <v>50</v>
      </c>
      <c r="G12" s="85">
        <f t="shared" ref="G12:G22" si="1">(E12/H12)*100</f>
        <v>500</v>
      </c>
      <c r="H12" s="27">
        <v>0.15</v>
      </c>
    </row>
    <row r="13" spans="1:8" ht="24.75" customHeight="1" x14ac:dyDescent="0.3">
      <c r="A13" s="3">
        <v>2</v>
      </c>
      <c r="B13" s="1" t="s">
        <v>27</v>
      </c>
      <c r="C13" s="1"/>
      <c r="D13" s="18"/>
      <c r="E13" s="18"/>
      <c r="F13" s="32"/>
      <c r="G13" s="22"/>
      <c r="H13" s="28"/>
    </row>
    <row r="14" spans="1:8" s="73" customFormat="1" ht="24.75" customHeight="1" x14ac:dyDescent="0.3">
      <c r="A14" s="13" t="s">
        <v>14</v>
      </c>
      <c r="B14" s="6" t="s">
        <v>5</v>
      </c>
      <c r="C14" s="6"/>
      <c r="D14" s="19"/>
      <c r="E14" s="29"/>
      <c r="F14" s="32"/>
      <c r="G14" s="22"/>
      <c r="H14" s="30"/>
    </row>
    <row r="15" spans="1:8" s="73" customFormat="1" ht="24.75" customHeight="1" x14ac:dyDescent="0.3">
      <c r="A15" s="13">
        <v>1</v>
      </c>
      <c r="B15" s="6" t="s">
        <v>16</v>
      </c>
      <c r="C15" s="6"/>
      <c r="D15" s="19"/>
      <c r="E15" s="29"/>
      <c r="F15" s="32"/>
      <c r="G15" s="22"/>
      <c r="H15" s="30"/>
    </row>
    <row r="16" spans="1:8" ht="24.75" customHeight="1" x14ac:dyDescent="0.3">
      <c r="A16" s="3" t="s">
        <v>6</v>
      </c>
      <c r="B16" s="1" t="s">
        <v>7</v>
      </c>
      <c r="C16" s="1"/>
      <c r="D16" s="20"/>
      <c r="E16" s="26"/>
      <c r="F16" s="32"/>
      <c r="G16" s="22"/>
      <c r="H16" s="28"/>
    </row>
    <row r="17" spans="1:11" ht="24.75" customHeight="1" x14ac:dyDescent="0.3">
      <c r="A17" s="3" t="s">
        <v>8</v>
      </c>
      <c r="B17" s="1" t="s">
        <v>9</v>
      </c>
      <c r="C17" s="1"/>
      <c r="D17" s="20"/>
      <c r="E17" s="26"/>
      <c r="F17" s="32"/>
      <c r="G17" s="22"/>
      <c r="H17" s="28"/>
    </row>
    <row r="18" spans="1:11" s="73" customFormat="1" ht="24.75" customHeight="1" x14ac:dyDescent="0.3">
      <c r="A18" s="13">
        <v>2</v>
      </c>
      <c r="B18" s="6" t="s">
        <v>10</v>
      </c>
      <c r="C18" s="6"/>
      <c r="D18" s="19"/>
      <c r="E18" s="29"/>
      <c r="F18" s="32"/>
      <c r="G18" s="22"/>
      <c r="H18" s="30"/>
    </row>
    <row r="19" spans="1:11" ht="24.75" customHeight="1" x14ac:dyDescent="0.3">
      <c r="A19" s="3" t="s">
        <v>6</v>
      </c>
      <c r="B19" s="1" t="s">
        <v>11</v>
      </c>
      <c r="C19" s="1"/>
      <c r="D19" s="20"/>
      <c r="E19" s="26"/>
      <c r="F19" s="32"/>
      <c r="G19" s="22"/>
      <c r="H19" s="28"/>
    </row>
    <row r="20" spans="1:11" ht="24.75" customHeight="1" x14ac:dyDescent="0.3">
      <c r="A20" s="3" t="s">
        <v>8</v>
      </c>
      <c r="B20" s="1" t="s">
        <v>12</v>
      </c>
      <c r="C20" s="1"/>
      <c r="D20" s="20"/>
      <c r="E20" s="26"/>
      <c r="F20" s="32"/>
      <c r="G20" s="22"/>
      <c r="H20" s="28"/>
    </row>
    <row r="21" spans="1:11" s="73" customFormat="1" ht="25.5" customHeight="1" x14ac:dyDescent="0.3">
      <c r="A21" s="13" t="s">
        <v>28</v>
      </c>
      <c r="B21" s="6" t="s">
        <v>13</v>
      </c>
      <c r="C21" s="6"/>
      <c r="D21" s="21">
        <f>SUM(D22:D23)</f>
        <v>1.5</v>
      </c>
      <c r="E21" s="21">
        <f>SUM(E22:E23)</f>
        <v>0.75</v>
      </c>
      <c r="F21" s="32">
        <f t="shared" si="0"/>
        <v>50</v>
      </c>
      <c r="G21" s="84">
        <f t="shared" si="1"/>
        <v>500</v>
      </c>
      <c r="H21" s="21">
        <f>SUM(H22:H23)</f>
        <v>0.15</v>
      </c>
    </row>
    <row r="22" spans="1:11" ht="51" customHeight="1" x14ac:dyDescent="0.3">
      <c r="A22" s="3">
        <v>1</v>
      </c>
      <c r="B22" s="1" t="s">
        <v>24</v>
      </c>
      <c r="C22" s="1"/>
      <c r="D22" s="16">
        <f>D12</f>
        <v>1.5</v>
      </c>
      <c r="E22" s="16">
        <f>E12</f>
        <v>0.75</v>
      </c>
      <c r="F22" s="33">
        <f t="shared" si="0"/>
        <v>50</v>
      </c>
      <c r="G22" s="85">
        <f t="shared" si="1"/>
        <v>500</v>
      </c>
      <c r="H22" s="15">
        <v>0.15</v>
      </c>
    </row>
    <row r="23" spans="1:11" ht="27.75" customHeight="1" x14ac:dyDescent="0.3">
      <c r="A23" s="3">
        <v>2</v>
      </c>
      <c r="B23" s="1" t="s">
        <v>27</v>
      </c>
      <c r="C23" s="1"/>
      <c r="D23" s="24"/>
      <c r="E23" s="24"/>
      <c r="F23" s="23"/>
      <c r="G23" s="22"/>
      <c r="H23" s="34"/>
    </row>
    <row r="24" spans="1:11" s="73" customFormat="1" ht="30" customHeight="1" x14ac:dyDescent="0.3">
      <c r="A24" s="7" t="s">
        <v>23</v>
      </c>
      <c r="B24" s="8" t="s">
        <v>15</v>
      </c>
      <c r="C24" s="35">
        <f>C25</f>
        <v>66.638999999999996</v>
      </c>
      <c r="D24" s="35">
        <f t="shared" ref="D24:E24" si="2">D25</f>
        <v>2399.8380000000002</v>
      </c>
      <c r="E24" s="35">
        <f t="shared" si="2"/>
        <v>822.33399999999995</v>
      </c>
      <c r="F24" s="23">
        <f t="shared" ref="F24:F30" si="3">(E24/(C24+D24))*100</f>
        <v>33.340428473486675</v>
      </c>
      <c r="G24" s="22">
        <f t="shared" ref="G24:G35" si="4">E24/H24*100</f>
        <v>94.160633253600281</v>
      </c>
      <c r="H24" s="45">
        <f>H25</f>
        <v>873.33100000000013</v>
      </c>
      <c r="I24" s="75"/>
      <c r="K24" s="76"/>
    </row>
    <row r="25" spans="1:11" s="77" customFormat="1" ht="32.25" customHeight="1" x14ac:dyDescent="0.3">
      <c r="A25" s="7" t="s">
        <v>2</v>
      </c>
      <c r="B25" s="8" t="s">
        <v>29</v>
      </c>
      <c r="C25" s="35">
        <f>C26+C35+C42</f>
        <v>66.638999999999996</v>
      </c>
      <c r="D25" s="35">
        <f>D26+D35+D42</f>
        <v>2399.8380000000002</v>
      </c>
      <c r="E25" s="35">
        <f>E26+E35+E42</f>
        <v>822.33399999999995</v>
      </c>
      <c r="F25" s="23">
        <f t="shared" si="3"/>
        <v>33.340428473486675</v>
      </c>
      <c r="G25" s="22">
        <f t="shared" si="4"/>
        <v>94.160633253600281</v>
      </c>
      <c r="H25" s="45">
        <f>H26+H35+H42</f>
        <v>873.33100000000013</v>
      </c>
      <c r="K25" s="78"/>
    </row>
    <row r="26" spans="1:11" s="73" customFormat="1" ht="32.25" customHeight="1" x14ac:dyDescent="0.3">
      <c r="A26" s="13">
        <v>1</v>
      </c>
      <c r="B26" s="6" t="s">
        <v>10</v>
      </c>
      <c r="C26" s="36">
        <f>C27+C30</f>
        <v>66.638999999999996</v>
      </c>
      <c r="D26" s="36">
        <f>D27+D30</f>
        <v>1558.788</v>
      </c>
      <c r="E26" s="36">
        <f t="shared" ref="E26" si="5">E27+E30</f>
        <v>467.68399999999997</v>
      </c>
      <c r="F26" s="23">
        <f t="shared" si="3"/>
        <v>28.772993188866678</v>
      </c>
      <c r="G26" s="22">
        <f t="shared" si="4"/>
        <v>79.477675984413196</v>
      </c>
      <c r="H26" s="46">
        <f>H27+H30</f>
        <v>588.447</v>
      </c>
      <c r="I26" s="79"/>
    </row>
    <row r="27" spans="1:11" ht="30" customHeight="1" x14ac:dyDescent="0.3">
      <c r="A27" s="48" t="s">
        <v>30</v>
      </c>
      <c r="B27" s="49" t="s">
        <v>45</v>
      </c>
      <c r="C27" s="37">
        <f>SUM(C28:C29)</f>
        <v>64.34899999999999</v>
      </c>
      <c r="D27" s="37">
        <f t="shared" ref="D27:E27" si="6">SUM(D28:D29)</f>
        <v>1361.788</v>
      </c>
      <c r="E27" s="37">
        <f t="shared" si="6"/>
        <v>363.40600000000001</v>
      </c>
      <c r="F27" s="67">
        <f t="shared" si="3"/>
        <v>25.481843609695282</v>
      </c>
      <c r="G27" s="50">
        <f t="shared" si="4"/>
        <v>77.092428774475479</v>
      </c>
      <c r="H27" s="47">
        <f>SUM(H28:H29)</f>
        <v>471.39</v>
      </c>
      <c r="I27" s="80"/>
    </row>
    <row r="28" spans="1:11" s="82" customFormat="1" ht="30" customHeight="1" x14ac:dyDescent="0.3">
      <c r="A28" s="51" t="s">
        <v>36</v>
      </c>
      <c r="B28" s="52" t="s">
        <v>46</v>
      </c>
      <c r="C28" s="38">
        <v>20.11</v>
      </c>
      <c r="D28" s="53">
        <f>1336.51+6.078</f>
        <v>1342.588</v>
      </c>
      <c r="E28" s="54">
        <v>358.92599999999999</v>
      </c>
      <c r="F28" s="55">
        <f t="shared" si="3"/>
        <v>26.339364995031918</v>
      </c>
      <c r="G28" s="50">
        <f t="shared" si="4"/>
        <v>76.142047985744284</v>
      </c>
      <c r="H28" s="43">
        <v>471.39</v>
      </c>
      <c r="I28" s="71"/>
      <c r="J28" s="81"/>
      <c r="K28" s="81"/>
    </row>
    <row r="29" spans="1:11" s="82" customFormat="1" ht="48.75" customHeight="1" x14ac:dyDescent="0.3">
      <c r="A29" s="51" t="s">
        <v>36</v>
      </c>
      <c r="B29" s="52" t="s">
        <v>47</v>
      </c>
      <c r="C29" s="39">
        <v>44.238999999999997</v>
      </c>
      <c r="D29" s="53">
        <v>19.2</v>
      </c>
      <c r="E29" s="53">
        <v>4.4800000000000004</v>
      </c>
      <c r="F29" s="55">
        <f t="shared" si="3"/>
        <v>7.0619019845836171</v>
      </c>
      <c r="G29" s="50"/>
      <c r="H29" s="43"/>
      <c r="I29" s="71"/>
    </row>
    <row r="30" spans="1:11" ht="35.25" customHeight="1" x14ac:dyDescent="0.3">
      <c r="A30" s="56" t="s">
        <v>31</v>
      </c>
      <c r="B30" s="1" t="s">
        <v>48</v>
      </c>
      <c r="C30" s="40">
        <f>SUM(C32:C34)</f>
        <v>2.29</v>
      </c>
      <c r="D30" s="16">
        <f>SUM(D31:D34)</f>
        <v>197</v>
      </c>
      <c r="E30" s="16">
        <f>SUM(E31:E34)</f>
        <v>104.27799999999999</v>
      </c>
      <c r="F30" s="67">
        <f t="shared" si="3"/>
        <v>52.324752872698078</v>
      </c>
      <c r="G30" s="50">
        <f t="shared" si="4"/>
        <v>89.083096269338867</v>
      </c>
      <c r="H30" s="72">
        <f>SUM(H31:H34)</f>
        <v>117.05699999999999</v>
      </c>
    </row>
    <row r="31" spans="1:11" s="82" customFormat="1" ht="66.75" customHeight="1" x14ac:dyDescent="0.3">
      <c r="A31" s="58" t="s">
        <v>36</v>
      </c>
      <c r="B31" s="59" t="s">
        <v>55</v>
      </c>
      <c r="C31" s="39"/>
      <c r="D31" s="60">
        <v>175.12</v>
      </c>
      <c r="E31" s="60">
        <v>87.427999999999997</v>
      </c>
      <c r="F31" s="67">
        <f t="shared" ref="F31:F34" si="7">(E31/(C31+D31))*100</f>
        <v>49.924623115577887</v>
      </c>
      <c r="G31" s="50">
        <f t="shared" si="4"/>
        <v>192.78925665395047</v>
      </c>
      <c r="H31" s="44">
        <v>45.348999999999997</v>
      </c>
      <c r="I31" s="70"/>
    </row>
    <row r="32" spans="1:11" s="82" customFormat="1" ht="51" customHeight="1" x14ac:dyDescent="0.3">
      <c r="A32" s="58" t="s">
        <v>36</v>
      </c>
      <c r="B32" s="59" t="s">
        <v>51</v>
      </c>
      <c r="C32" s="39"/>
      <c r="D32" s="60">
        <v>7.32</v>
      </c>
      <c r="E32" s="60"/>
      <c r="F32" s="67">
        <f t="shared" si="7"/>
        <v>0</v>
      </c>
      <c r="G32" s="50"/>
      <c r="H32" s="44"/>
      <c r="I32" s="70"/>
    </row>
    <row r="33" spans="1:9" s="82" customFormat="1" ht="60.75" customHeight="1" x14ac:dyDescent="0.3">
      <c r="A33" s="58" t="s">
        <v>36</v>
      </c>
      <c r="B33" s="59" t="s">
        <v>53</v>
      </c>
      <c r="C33" s="39">
        <v>2.29</v>
      </c>
      <c r="D33" s="61">
        <v>0.73</v>
      </c>
      <c r="E33" s="60">
        <v>3.02</v>
      </c>
      <c r="F33" s="86">
        <f t="shared" si="7"/>
        <v>100</v>
      </c>
      <c r="G33" s="50"/>
      <c r="H33" s="44"/>
      <c r="I33" s="70"/>
    </row>
    <row r="34" spans="1:9" s="82" customFormat="1" ht="51" customHeight="1" x14ac:dyDescent="0.3">
      <c r="A34" s="58" t="s">
        <v>59</v>
      </c>
      <c r="B34" s="59" t="s">
        <v>60</v>
      </c>
      <c r="C34" s="39"/>
      <c r="D34" s="61">
        <v>13.83</v>
      </c>
      <c r="E34" s="60">
        <v>13.83</v>
      </c>
      <c r="F34" s="67">
        <f t="shared" si="7"/>
        <v>100</v>
      </c>
      <c r="G34" s="50">
        <f t="shared" si="4"/>
        <v>19.286551012439336</v>
      </c>
      <c r="H34" s="44">
        <v>71.707999999999998</v>
      </c>
      <c r="I34" s="70"/>
    </row>
    <row r="35" spans="1:9" s="73" customFormat="1" ht="27.75" customHeight="1" x14ac:dyDescent="0.3">
      <c r="A35" s="13">
        <v>2</v>
      </c>
      <c r="B35" s="62" t="s">
        <v>49</v>
      </c>
      <c r="C35" s="41"/>
      <c r="D35" s="36">
        <f>D36+D40+D41</f>
        <v>836.21</v>
      </c>
      <c r="E35" s="36">
        <f>E36+E40+E41</f>
        <v>349.81</v>
      </c>
      <c r="F35" s="23">
        <f t="shared" ref="F35" si="8">(E35/(C35+D35))*100</f>
        <v>41.83279319788091</v>
      </c>
      <c r="G35" s="22">
        <f t="shared" si="4"/>
        <v>123.19682754345926</v>
      </c>
      <c r="H35" s="46">
        <f>H36+H40+H41</f>
        <v>283.94400000000002</v>
      </c>
      <c r="I35" s="69"/>
    </row>
    <row r="36" spans="1:9" ht="51" customHeight="1" x14ac:dyDescent="0.3">
      <c r="A36" s="63" t="s">
        <v>37</v>
      </c>
      <c r="B36" s="64" t="s">
        <v>44</v>
      </c>
      <c r="C36" s="42"/>
      <c r="D36" s="42"/>
      <c r="E36" s="42"/>
      <c r="F36" s="65"/>
      <c r="G36" s="65"/>
      <c r="H36" s="47"/>
      <c r="I36" s="80"/>
    </row>
    <row r="37" spans="1:9" ht="48.75" customHeight="1" x14ac:dyDescent="0.3">
      <c r="A37" s="66" t="s">
        <v>36</v>
      </c>
      <c r="B37" s="64" t="s">
        <v>38</v>
      </c>
      <c r="C37" s="42"/>
      <c r="D37" s="42"/>
      <c r="E37" s="42"/>
      <c r="F37" s="65"/>
      <c r="G37" s="65"/>
      <c r="H37" s="47"/>
      <c r="I37" s="80"/>
    </row>
    <row r="38" spans="1:9" ht="24" customHeight="1" x14ac:dyDescent="0.3">
      <c r="A38" s="66" t="s">
        <v>36</v>
      </c>
      <c r="B38" s="64" t="s">
        <v>39</v>
      </c>
      <c r="C38" s="42"/>
      <c r="D38" s="42"/>
      <c r="E38" s="42"/>
      <c r="F38" s="65"/>
      <c r="G38" s="65"/>
      <c r="H38" s="47"/>
      <c r="I38" s="80"/>
    </row>
    <row r="39" spans="1:9" ht="30" customHeight="1" x14ac:dyDescent="0.3">
      <c r="A39" s="66" t="s">
        <v>36</v>
      </c>
      <c r="B39" s="64" t="s">
        <v>40</v>
      </c>
      <c r="C39" s="42"/>
      <c r="D39" s="42"/>
      <c r="E39" s="42"/>
      <c r="F39" s="65"/>
      <c r="G39" s="65"/>
      <c r="H39" s="47"/>
      <c r="I39" s="80"/>
    </row>
    <row r="40" spans="1:9" ht="45.75" customHeight="1" x14ac:dyDescent="0.3">
      <c r="A40" s="63" t="s">
        <v>41</v>
      </c>
      <c r="B40" s="64" t="s">
        <v>42</v>
      </c>
      <c r="C40" s="42"/>
      <c r="D40" s="42"/>
      <c r="E40" s="42"/>
      <c r="F40" s="65"/>
      <c r="G40" s="65"/>
      <c r="H40" s="47"/>
      <c r="I40" s="80"/>
    </row>
    <row r="41" spans="1:9" ht="44.25" customHeight="1" x14ac:dyDescent="0.3">
      <c r="A41" s="3" t="s">
        <v>43</v>
      </c>
      <c r="B41" s="1" t="s">
        <v>50</v>
      </c>
      <c r="C41" s="16"/>
      <c r="D41" s="16">
        <v>836.21</v>
      </c>
      <c r="E41" s="16">
        <v>349.81</v>
      </c>
      <c r="F41" s="57">
        <f t="shared" ref="F41:F42" si="9">E41/D41*100</f>
        <v>41.83279319788091</v>
      </c>
      <c r="G41" s="57">
        <f t="shared" ref="G41" si="10">E41/H41*100</f>
        <v>123.19682754345926</v>
      </c>
      <c r="H41" s="15">
        <v>283.94400000000002</v>
      </c>
      <c r="I41" s="80"/>
    </row>
    <row r="42" spans="1:9" s="73" customFormat="1" ht="44.25" customHeight="1" x14ac:dyDescent="0.3">
      <c r="A42" s="13">
        <v>3</v>
      </c>
      <c r="B42" s="6" t="s">
        <v>61</v>
      </c>
      <c r="C42" s="36"/>
      <c r="D42" s="36">
        <v>4.84</v>
      </c>
      <c r="E42" s="36">
        <v>4.84</v>
      </c>
      <c r="F42" s="83">
        <f t="shared" si="9"/>
        <v>100</v>
      </c>
      <c r="G42" s="57"/>
      <c r="H42" s="46">
        <v>0.94</v>
      </c>
      <c r="I42" s="79"/>
    </row>
    <row r="43" spans="1:9" ht="22.5" customHeight="1" x14ac:dyDescent="0.3">
      <c r="D43" s="87" t="s">
        <v>62</v>
      </c>
      <c r="E43" s="87"/>
      <c r="F43" s="87"/>
      <c r="G43" s="87"/>
      <c r="H43" s="87"/>
    </row>
    <row r="44" spans="1:9" x14ac:dyDescent="0.3">
      <c r="D44" s="88" t="s">
        <v>18</v>
      </c>
      <c r="E44" s="88"/>
      <c r="F44" s="88"/>
      <c r="G44" s="88"/>
      <c r="H44" s="88"/>
    </row>
    <row r="45" spans="1:9" ht="24.75" customHeight="1" x14ac:dyDescent="0.3">
      <c r="D45" s="2"/>
      <c r="E45" s="2"/>
      <c r="F45" s="2"/>
      <c r="G45" s="2"/>
      <c r="H45" s="2"/>
    </row>
    <row r="46" spans="1:9" ht="24.75" customHeight="1" x14ac:dyDescent="0.3">
      <c r="D46" s="2"/>
      <c r="E46" s="2"/>
      <c r="F46" s="2"/>
      <c r="G46" s="2"/>
      <c r="H46" s="2"/>
    </row>
    <row r="47" spans="1:9" ht="24.75" customHeight="1" x14ac:dyDescent="0.3">
      <c r="D47" s="2"/>
      <c r="E47" s="2"/>
      <c r="F47" s="2"/>
      <c r="G47" s="2"/>
      <c r="H47" s="2"/>
    </row>
    <row r="48" spans="1:9" ht="24.75" customHeight="1" x14ac:dyDescent="0.3">
      <c r="D48" s="2"/>
      <c r="E48" s="2"/>
      <c r="F48" s="2"/>
      <c r="G48" s="2"/>
      <c r="H48" s="2"/>
    </row>
    <row r="49" spans="4:8" x14ac:dyDescent="0.3">
      <c r="D49" s="88" t="s">
        <v>54</v>
      </c>
      <c r="E49" s="88"/>
      <c r="F49" s="88"/>
      <c r="G49" s="88"/>
      <c r="H49" s="88"/>
    </row>
    <row r="50" spans="4:8" x14ac:dyDescent="0.3">
      <c r="D50" s="2"/>
      <c r="E50" s="2"/>
      <c r="F50" s="2"/>
      <c r="G50" s="2"/>
      <c r="H50" s="2"/>
    </row>
  </sheetData>
  <mergeCells count="9">
    <mergeCell ref="D43:H43"/>
    <mergeCell ref="D44:H44"/>
    <mergeCell ref="D49:H49"/>
    <mergeCell ref="A1:H1"/>
    <mergeCell ref="A2:H2"/>
    <mergeCell ref="A3:H3"/>
    <mergeCell ref="A5:H5"/>
    <mergeCell ref="A6:H6"/>
    <mergeCell ref="E7:H7"/>
  </mergeCells>
  <pageMargins left="0.39370078740157499" right="0" top="0.7" bottom="0.55118110236220497" header="0.31496062992126" footer="0.31496062992126"/>
  <pageSetup paperSize="9" scale="70" orientation="portrait" r:id="rId1"/>
  <headerFoot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PL Q4</vt:lpstr>
      <vt:lpstr>'PL Q4'!Print_Titles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MSN</dc:creator>
  <cp:lastModifiedBy>HQB</cp:lastModifiedBy>
  <cp:lastPrinted>2024-01-03T01:36:11Z</cp:lastPrinted>
  <dcterms:created xsi:type="dcterms:W3CDTF">2017-12-25T08:07:05Z</dcterms:created>
  <dcterms:modified xsi:type="dcterms:W3CDTF">2024-01-03T02:57:39Z</dcterms:modified>
</cp:coreProperties>
</file>