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1360" windowHeight="3750" firstSheet="1" activeTab="2"/>
  </bookViews>
  <sheets>
    <sheet name="foxz" sheetId="9" state="veryHidden" r:id="rId1"/>
    <sheet name="Q2" sheetId="19" r:id="rId2"/>
    <sheet name="6 THANG DAU NAM" sheetId="20" r:id="rId3"/>
  </sheets>
  <definedNames>
    <definedName name="_xlnm.Print_Titles" localSheetId="2">'6 THANG DAU NAM'!$8:$8</definedName>
    <definedName name="_xlnm.Print_Titles" localSheetId="1">'Q2'!$8:$8</definedName>
  </definedNames>
  <calcPr calcId="144525"/>
</workbook>
</file>

<file path=xl/calcChain.xml><?xml version="1.0" encoding="utf-8"?>
<calcChain xmlns="http://schemas.openxmlformats.org/spreadsheetml/2006/main">
  <c r="F34" i="19" l="1"/>
  <c r="G11" i="19"/>
  <c r="F11" i="19"/>
  <c r="F34" i="20"/>
  <c r="G11" i="20"/>
  <c r="F11" i="20"/>
  <c r="G41" i="20"/>
  <c r="F41" i="20"/>
  <c r="H35" i="20"/>
  <c r="E35" i="20"/>
  <c r="F35" i="20" s="1"/>
  <c r="D35" i="20"/>
  <c r="G31" i="20"/>
  <c r="F31" i="20"/>
  <c r="H30" i="20"/>
  <c r="E30" i="20"/>
  <c r="G30" i="20" s="1"/>
  <c r="D30" i="20"/>
  <c r="C30" i="20"/>
  <c r="G28" i="20"/>
  <c r="F28" i="20"/>
  <c r="H27" i="20"/>
  <c r="H26" i="20" s="1"/>
  <c r="E27" i="20"/>
  <c r="D27" i="20"/>
  <c r="D26" i="20" s="1"/>
  <c r="D25" i="20" s="1"/>
  <c r="D24" i="20" s="1"/>
  <c r="C27" i="20"/>
  <c r="C26" i="20"/>
  <c r="C25" i="20"/>
  <c r="C24" i="20"/>
  <c r="H22" i="20"/>
  <c r="H21" i="20" s="1"/>
  <c r="G22" i="20"/>
  <c r="G21" i="20" s="1"/>
  <c r="E22" i="20"/>
  <c r="D22" i="20"/>
  <c r="D21" i="20" s="1"/>
  <c r="E21" i="20"/>
  <c r="G12" i="20"/>
  <c r="F12" i="20"/>
  <c r="F22" i="20" s="1"/>
  <c r="F21" i="20" s="1"/>
  <c r="H11" i="20"/>
  <c r="E11" i="20"/>
  <c r="D11" i="20"/>
  <c r="G30" i="19"/>
  <c r="G31" i="19"/>
  <c r="H30" i="19"/>
  <c r="E30" i="19"/>
  <c r="D30" i="19"/>
  <c r="C30" i="19"/>
  <c r="E26" i="20" l="1"/>
  <c r="E25" i="20" s="1"/>
  <c r="E24" i="20" s="1"/>
  <c r="F24" i="20" s="1"/>
  <c r="H25" i="20"/>
  <c r="H24" i="20" s="1"/>
  <c r="G27" i="20"/>
  <c r="F27" i="20"/>
  <c r="F30" i="20"/>
  <c r="G35" i="20"/>
  <c r="H22" i="19"/>
  <c r="H21" i="19" s="1"/>
  <c r="G22" i="19"/>
  <c r="F22" i="19"/>
  <c r="E22" i="19"/>
  <c r="E21" i="19" s="1"/>
  <c r="F21" i="19"/>
  <c r="G21" i="19"/>
  <c r="G12" i="19"/>
  <c r="F12" i="19"/>
  <c r="E11" i="19"/>
  <c r="H11" i="19"/>
  <c r="F26" i="20" l="1"/>
  <c r="F25" i="20"/>
  <c r="G25" i="20"/>
  <c r="G24" i="20"/>
  <c r="G26" i="20"/>
  <c r="F28" i="19"/>
  <c r="D22" i="19"/>
  <c r="G41" i="19" l="1"/>
  <c r="F41" i="19"/>
  <c r="H35" i="19"/>
  <c r="E35" i="19"/>
  <c r="D35" i="19"/>
  <c r="F31" i="19"/>
  <c r="G28" i="19"/>
  <c r="H27" i="19"/>
  <c r="E27" i="19"/>
  <c r="D27" i="19"/>
  <c r="C27" i="19"/>
  <c r="D21" i="19"/>
  <c r="D11" i="19"/>
  <c r="G35" i="19" l="1"/>
  <c r="F35" i="19"/>
  <c r="H26" i="19"/>
  <c r="H25" i="19" s="1"/>
  <c r="H24" i="19" s="1"/>
  <c r="G27" i="19"/>
  <c r="D26" i="19"/>
  <c r="D25" i="19" s="1"/>
  <c r="D24" i="19" s="1"/>
  <c r="F30" i="19"/>
  <c r="E26" i="19"/>
  <c r="F27" i="19"/>
  <c r="C26" i="19"/>
  <c r="C25" i="19" s="1"/>
  <c r="C24" i="19" s="1"/>
  <c r="G26" i="19" l="1"/>
  <c r="E25" i="19"/>
  <c r="G25" i="19" s="1"/>
  <c r="F26" i="19"/>
  <c r="E24" i="19" l="1"/>
  <c r="G24" i="19" s="1"/>
  <c r="F25" i="19"/>
  <c r="F24" i="19" l="1"/>
</calcChain>
</file>

<file path=xl/sharedStrings.xml><?xml version="1.0" encoding="utf-8"?>
<sst xmlns="http://schemas.openxmlformats.org/spreadsheetml/2006/main" count="156" uniqueCount="66">
  <si>
    <t>Số TT</t>
  </si>
  <si>
    <t>Nội dung</t>
  </si>
  <si>
    <t>I</t>
  </si>
  <si>
    <t>Tổng số thu, chi, nộp ngân sách phí, lệ phí</t>
  </si>
  <si>
    <t>Số thu phí, lệ phí</t>
  </si>
  <si>
    <t>Chi từ nguồn thu phí được để lại</t>
  </si>
  <si>
    <t>a</t>
  </si>
  <si>
    <t>Kinh phí nhiệm vụ thường xuyên</t>
  </si>
  <si>
    <t>b</t>
  </si>
  <si>
    <t>Kinh phí nhiệm vụ không thường xuyên</t>
  </si>
  <si>
    <t>Chi quản lý hành chính</t>
  </si>
  <si>
    <t>Kinh phí thực hiện chế độ tự chủ</t>
  </si>
  <si>
    <t>Kinh phí không thực hiện chế độ tự chủ</t>
  </si>
  <si>
    <t>Số phí, lệ phí nộp NSNN</t>
  </si>
  <si>
    <t>II</t>
  </si>
  <si>
    <t>Dự toán chi ngân sách nhà nước</t>
  </si>
  <si>
    <t>Chi sự nghiệp…………..</t>
  </si>
  <si>
    <t>ĐVT: Triệu đồng.</t>
  </si>
  <si>
    <t>THỦ TRƯỞNG ĐƠN VỊ</t>
  </si>
  <si>
    <t>Đơn vị: Chi cục Tiêu chuẩn Đo lường Chất lượng</t>
  </si>
  <si>
    <t>Chương: 417</t>
  </si>
  <si>
    <t>(Dùng cho đơn vị dự toán cấp trên và đơn vị dự toán sử dụng ngân sách nhà nước)</t>
  </si>
  <si>
    <t>A</t>
  </si>
  <si>
    <t>B</t>
  </si>
  <si>
    <t xml:space="preserve">Lệ phí cấp giấy thông báo tiếp nhận hồ sơ công bố hợp chuẩn </t>
  </si>
  <si>
    <t>Năm trước chuyển sang</t>
  </si>
  <si>
    <t>Biểu số 3 - Ban hành kèm theo Thông tư số 90/2018/TT-BTC 
ngày 28 tháng 9 năm 2018 của Bộ Tài chính</t>
  </si>
  <si>
    <t>Phí</t>
  </si>
  <si>
    <t>III</t>
  </si>
  <si>
    <t>Nguồn ngân sách trong nước</t>
  </si>
  <si>
    <t>1.1</t>
  </si>
  <si>
    <t>1.2</t>
  </si>
  <si>
    <t>Thực hiện/Dự toán năm (tỷ lệ %)</t>
  </si>
  <si>
    <t>4=(3/(1+2))*100</t>
  </si>
  <si>
    <t>Ghi chú
(thực hiện cùng kỳ năm trước: triệu đồng)</t>
  </si>
  <si>
    <t>5=(3/6)*100</t>
  </si>
  <si>
    <t>-</t>
  </si>
  <si>
    <t>2.1</t>
  </si>
  <si>
    <t>Nhiệm vụ khoa học công nghệ cấp quốc gia</t>
  </si>
  <si>
    <t>Nhiệm vụ khoa học công nghệ cấp Bộ</t>
  </si>
  <si>
    <t>Nhiệm vụ khoa học công nghệ cấp cơ sở</t>
  </si>
  <si>
    <t>2.2</t>
  </si>
  <si>
    <t>Kinh phí nhiệm vụ thường xuyên theo chức năng</t>
  </si>
  <si>
    <t>2.3</t>
  </si>
  <si>
    <t>Kinh phí thực hiện nhiệm vụ khoa học và công nghệ</t>
  </si>
  <si>
    <t xml:space="preserve">Kinh phí thực hiện chế độ tự chủ  </t>
  </si>
  <si>
    <t>Kinh phí thường xuyên (nguồn 341 - 13)</t>
  </si>
  <si>
    <t>Kinh phí thưc hiện cải cách tiền lương (nguồn 341 - 14)</t>
  </si>
  <si>
    <t xml:space="preserve">Kinh phí không thực hiện chế độ tự chủ </t>
  </si>
  <si>
    <t>Kinh phí đảm bảo ISO (nguồn 341 - 12)</t>
  </si>
  <si>
    <t xml:space="preserve">Kinh phí sự nghiệp khoa học </t>
  </si>
  <si>
    <t>Kinh phí nhiệm vụ không thường xuyên (Nguồn 103 - 12)</t>
  </si>
  <si>
    <t>Kinh phí mua sắm trang phục thanh tra (nguồn 341 - 12)</t>
  </si>
  <si>
    <t>10% Cải cách tiền lương từ KP mua sắm trang phục thanh tra (341-14)</t>
  </si>
  <si>
    <t>Kinh phí đào tạo (085-12)</t>
  </si>
  <si>
    <t xml:space="preserve">Dự toán năm 
</t>
  </si>
  <si>
    <t>CÔNG KHAI THỰC HIỆN DỰ TOÁN THU- CHI NGÂN SÁCH QUÝ 2/2022</t>
  </si>
  <si>
    <t>Thực hiện Quý 2/2022</t>
  </si>
  <si>
    <t>Thực hiện Quý 2/2022 so với cùng kỳ năm trước (tỷ lệ %)</t>
  </si>
  <si>
    <t>Trần Văn Khang</t>
  </si>
  <si>
    <t>Kinh phí trang thiết bị phục vụ Hội trường (341-12)</t>
  </si>
  <si>
    <t>Ninh Thuận, ngày       tháng 7 năm 2022</t>
  </si>
  <si>
    <t>CÔNG KHAI THỰC HIỆN DỰ TOÁN THU- CHI NGÂN SÁCH 6 THÁNG ĐẦU NĂM 2022</t>
  </si>
  <si>
    <t>Thực hiện 6  tháng đầu năm 2022</t>
  </si>
  <si>
    <t>Thực hiện 6 tháng đầu năm 2022 so với cùng kỳ năm trước (tỷ lệ %)</t>
  </si>
  <si>
    <t>Ninh Thuận, ngày       tháng  7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</si>
</sst>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$_-;\-* #,##0.00\ _$_-;_-* &quot;-&quot;??\ _$_-;_-@_-"/>
    <numFmt numFmtId="165" formatCode="_-* #,##0\ _$_-;\-* #,##0\ _$_-;_-* &quot;-&quot;??\ _$_-;_-@_-"/>
    <numFmt numFmtId="166" formatCode="_-* #,##0.000\ _$_-;\-* #,##0.000\ _$_-;_-* &quot;-&quot;??\ _$_-;_-@_-"/>
    <numFmt numFmtId="167" formatCode="0.000"/>
    <numFmt numFmtId="168" formatCode="_(* #,##0.000_);_(* \(#,##0.000\);_(* &quot;-&quot;???_);_(@_)"/>
    <numFmt numFmtId="169" formatCode="#,##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rgb="FFFF0000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i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sz val="13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9" fontId="2" fillId="0" borderId="1" xfId="0" applyNumberFormat="1" applyFont="1" applyBorder="1" applyAlignment="1">
      <alignment horizontal="right" vertical="center"/>
    </xf>
    <xf numFmtId="169" fontId="2" fillId="2" borderId="1" xfId="1" applyNumberFormat="1" applyFont="1" applyFill="1" applyBorder="1" applyAlignment="1">
      <alignment horizontal="right" vertical="center" wrapText="1"/>
    </xf>
    <xf numFmtId="167" fontId="4" fillId="2" borderId="1" xfId="0" applyNumberFormat="1" applyFont="1" applyFill="1" applyBorder="1" applyAlignment="1">
      <alignment horizontal="right" vertical="center" wrapText="1"/>
    </xf>
    <xf numFmtId="167" fontId="2" fillId="2" borderId="1" xfId="1" applyNumberFormat="1" applyFont="1" applyFill="1" applyBorder="1" applyAlignment="1">
      <alignment horizontal="right" vertical="center" wrapText="1"/>
    </xf>
    <xf numFmtId="165" fontId="4" fillId="2" borderId="1" xfId="1" applyNumberFormat="1" applyFont="1" applyFill="1" applyBorder="1" applyAlignment="1">
      <alignment horizontal="right" vertical="center" wrapText="1"/>
    </xf>
    <xf numFmtId="165" fontId="2" fillId="2" borderId="1" xfId="1" applyNumberFormat="1" applyFont="1" applyFill="1" applyBorder="1" applyAlignment="1">
      <alignment horizontal="right" vertical="center" wrapText="1"/>
    </xf>
    <xf numFmtId="166" fontId="4" fillId="2" borderId="1" xfId="1" applyNumberFormat="1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right" vertical="center" wrapText="1"/>
    </xf>
    <xf numFmtId="0" fontId="8" fillId="0" borderId="0" xfId="0" applyFont="1"/>
    <xf numFmtId="0" fontId="4" fillId="0" borderId="1" xfId="0" applyFont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right" vertical="center" wrapText="1"/>
    </xf>
    <xf numFmtId="167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2" fontId="4" fillId="2" borderId="1" xfId="1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10" fillId="0" borderId="0" xfId="0" applyFont="1"/>
    <xf numFmtId="166" fontId="10" fillId="0" borderId="0" xfId="0" applyNumberFormat="1" applyFont="1"/>
    <xf numFmtId="0" fontId="10" fillId="3" borderId="0" xfId="0" applyFont="1" applyFill="1"/>
    <xf numFmtId="166" fontId="10" fillId="3" borderId="0" xfId="0" applyNumberFormat="1" applyFont="1" applyFill="1"/>
    <xf numFmtId="168" fontId="10" fillId="0" borderId="0" xfId="0" applyNumberFormat="1" applyFont="1"/>
    <xf numFmtId="168" fontId="3" fillId="0" borderId="0" xfId="0" applyNumberFormat="1" applyFont="1"/>
    <xf numFmtId="168" fontId="9" fillId="0" borderId="0" xfId="0" applyNumberFormat="1" applyFont="1"/>
    <xf numFmtId="0" fontId="9" fillId="0" borderId="0" xfId="0" applyFont="1"/>
    <xf numFmtId="164" fontId="10" fillId="0" borderId="0" xfId="1" applyNumberFormat="1" applyFont="1"/>
    <xf numFmtId="1" fontId="4" fillId="2" borderId="1" xfId="0" applyNumberFormat="1" applyFont="1" applyFill="1" applyBorder="1" applyAlignment="1">
      <alignment horizontal="center" vertical="center" wrapText="1"/>
    </xf>
    <xf numFmtId="169" fontId="4" fillId="3" borderId="1" xfId="0" applyNumberFormat="1" applyFont="1" applyFill="1" applyBorder="1" applyAlignment="1">
      <alignment horizontal="right" vertical="center" wrapText="1"/>
    </xf>
    <xf numFmtId="169" fontId="4" fillId="2" borderId="1" xfId="1" applyNumberFormat="1" applyFont="1" applyFill="1" applyBorder="1" applyAlignment="1">
      <alignment horizontal="right" vertical="center" wrapText="1"/>
    </xf>
    <xf numFmtId="169" fontId="2" fillId="2" borderId="4" xfId="0" applyNumberFormat="1" applyFont="1" applyFill="1" applyBorder="1" applyAlignment="1">
      <alignment vertical="center" wrapText="1"/>
    </xf>
    <xf numFmtId="169" fontId="6" fillId="2" borderId="4" xfId="0" applyNumberFormat="1" applyFont="1" applyFill="1" applyBorder="1" applyAlignment="1">
      <alignment vertical="center" wrapText="1"/>
    </xf>
    <xf numFmtId="169" fontId="6" fillId="2" borderId="1" xfId="0" applyNumberFormat="1" applyFont="1" applyFill="1" applyBorder="1" applyAlignment="1">
      <alignment vertical="center" wrapText="1"/>
    </xf>
    <xf numFmtId="169" fontId="2" fillId="2" borderId="1" xfId="0" applyNumberFormat="1" applyFont="1" applyFill="1" applyBorder="1" applyAlignment="1">
      <alignment vertical="center" wrapText="1"/>
    </xf>
    <xf numFmtId="169" fontId="4" fillId="2" borderId="1" xfId="0" applyNumberFormat="1" applyFont="1" applyFill="1" applyBorder="1" applyAlignment="1">
      <alignment horizontal="center" vertical="center" wrapText="1"/>
    </xf>
    <xf numFmtId="169" fontId="2" fillId="2" borderId="3" xfId="1" applyNumberFormat="1" applyFont="1" applyFill="1" applyBorder="1" applyAlignment="1">
      <alignment horizontal="right" vertical="center" wrapText="1"/>
    </xf>
    <xf numFmtId="169" fontId="4" fillId="2" borderId="1" xfId="1" applyNumberFormat="1" applyFont="1" applyFill="1" applyBorder="1" applyAlignment="1">
      <alignment horizontal="center" vertical="center" wrapText="1"/>
    </xf>
    <xf numFmtId="169" fontId="6" fillId="0" borderId="3" xfId="0" applyNumberFormat="1" applyFont="1" applyBorder="1" applyAlignment="1">
      <alignment horizontal="right" vertical="center"/>
    </xf>
    <xf numFmtId="169" fontId="6" fillId="0" borderId="1" xfId="0" applyNumberFormat="1" applyFont="1" applyBorder="1" applyAlignment="1">
      <alignment horizontal="right" vertical="center"/>
    </xf>
    <xf numFmtId="169" fontId="4" fillId="3" borderId="1" xfId="0" applyNumberFormat="1" applyFont="1" applyFill="1" applyBorder="1" applyAlignment="1">
      <alignment horizontal="right" vertical="center"/>
    </xf>
    <xf numFmtId="169" fontId="4" fillId="0" borderId="1" xfId="0" applyNumberFormat="1" applyFont="1" applyBorder="1" applyAlignment="1">
      <alignment horizontal="right" vertical="center"/>
    </xf>
    <xf numFmtId="169" fontId="2" fillId="0" borderId="3" xfId="0" applyNumberFormat="1" applyFont="1" applyBorder="1" applyAlignment="1">
      <alignment horizontal="right" vertical="center"/>
    </xf>
    <xf numFmtId="0" fontId="2" fillId="2" borderId="4" xfId="0" quotePrefix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3" xfId="0" quotePrefix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169" fontId="6" fillId="2" borderId="3" xfId="1" applyNumberFormat="1" applyFont="1" applyFill="1" applyBorder="1" applyAlignment="1">
      <alignment horizontal="right" vertical="center" wrapText="1"/>
    </xf>
    <xf numFmtId="169" fontId="6" fillId="2" borderId="4" xfId="1" applyNumberFormat="1" applyFont="1" applyFill="1" applyBorder="1" applyAlignment="1">
      <alignment horizontal="right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9" fontId="6" fillId="2" borderId="1" xfId="1" applyNumberFormat="1" applyFont="1" applyFill="1" applyBorder="1" applyAlignment="1">
      <alignment horizontal="right" vertical="center" wrapText="1"/>
    </xf>
    <xf numFmtId="4" fontId="6" fillId="2" borderId="1" xfId="1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169" fontId="2" fillId="2" borderId="1" xfId="0" applyNumberFormat="1" applyFont="1" applyFill="1" applyBorder="1" applyAlignment="1">
      <alignment horizontal="center" vertical="center" wrapText="1"/>
    </xf>
    <xf numFmtId="0" fontId="2" fillId="2" borderId="3" xfId="0" quotePrefix="1" applyFont="1" applyFill="1" applyBorder="1" applyAlignment="1">
      <alignment horizontal="center" vertical="center" wrapText="1"/>
    </xf>
    <xf numFmtId="168" fontId="4" fillId="0" borderId="0" xfId="0" applyNumberFormat="1" applyFont="1"/>
    <xf numFmtId="3" fontId="4" fillId="2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43" workbookViewId="0">
      <selection activeCell="J44" sqref="J44"/>
    </sheetView>
  </sheetViews>
  <sheetFormatPr defaultColWidth="9.1796875" defaultRowHeight="18" x14ac:dyDescent="0.4"/>
  <cols>
    <col min="1" max="1" width="6.54296875" style="4" customWidth="1"/>
    <col min="2" max="2" width="46.453125" style="4" customWidth="1"/>
    <col min="3" max="3" width="11.1796875" style="2" customWidth="1"/>
    <col min="4" max="4" width="13" style="4" customWidth="1"/>
    <col min="5" max="5" width="14.1796875" style="4" customWidth="1"/>
    <col min="6" max="6" width="16.26953125" style="4" customWidth="1"/>
    <col min="7" max="7" width="15.26953125" style="4" customWidth="1"/>
    <col min="8" max="8" width="14.54296875" style="2" customWidth="1"/>
    <col min="9" max="9" width="17.54296875" style="4" customWidth="1"/>
    <col min="10" max="10" width="9.1796875" style="4"/>
    <col min="11" max="11" width="14.7265625" style="4" customWidth="1"/>
    <col min="12" max="16384" width="9.1796875" style="4"/>
  </cols>
  <sheetData>
    <row r="1" spans="1:8" s="2" customFormat="1" ht="42.75" customHeight="1" x14ac:dyDescent="0.4">
      <c r="A1" s="88" t="s">
        <v>26</v>
      </c>
      <c r="B1" s="88"/>
      <c r="C1" s="88"/>
      <c r="D1" s="88"/>
      <c r="E1" s="88"/>
      <c r="F1" s="88"/>
      <c r="G1" s="88"/>
      <c r="H1" s="88"/>
    </row>
    <row r="2" spans="1:8" s="5" customFormat="1" ht="17.5" x14ac:dyDescent="0.35">
      <c r="A2" s="89" t="s">
        <v>19</v>
      </c>
      <c r="B2" s="89"/>
      <c r="C2" s="89"/>
      <c r="D2" s="89"/>
      <c r="E2" s="89"/>
      <c r="F2" s="89"/>
      <c r="G2" s="89"/>
      <c r="H2" s="89"/>
    </row>
    <row r="3" spans="1:8" s="5" customFormat="1" ht="17.5" x14ac:dyDescent="0.35">
      <c r="A3" s="89" t="s">
        <v>20</v>
      </c>
      <c r="B3" s="89"/>
      <c r="C3" s="89"/>
      <c r="D3" s="89"/>
      <c r="E3" s="89"/>
      <c r="F3" s="89"/>
      <c r="G3" s="89"/>
      <c r="H3" s="89"/>
    </row>
    <row r="4" spans="1:8" s="5" customFormat="1" ht="18.75" x14ac:dyDescent="0.3">
      <c r="A4" s="38"/>
      <c r="B4" s="38"/>
      <c r="C4" s="38"/>
      <c r="D4" s="38"/>
      <c r="E4" s="38"/>
      <c r="F4" s="38"/>
      <c r="G4" s="38"/>
    </row>
    <row r="5" spans="1:8" s="2" customFormat="1" ht="20.25" customHeight="1" x14ac:dyDescent="0.4">
      <c r="A5" s="87" t="s">
        <v>56</v>
      </c>
      <c r="B5" s="87"/>
      <c r="C5" s="87"/>
      <c r="D5" s="87"/>
      <c r="E5" s="87"/>
      <c r="F5" s="87"/>
      <c r="G5" s="87"/>
      <c r="H5" s="87"/>
    </row>
    <row r="6" spans="1:8" s="2" customFormat="1" x14ac:dyDescent="0.4">
      <c r="A6" s="90" t="s">
        <v>21</v>
      </c>
      <c r="B6" s="90"/>
      <c r="C6" s="90"/>
      <c r="D6" s="90"/>
      <c r="E6" s="90"/>
      <c r="F6" s="90"/>
      <c r="G6" s="90"/>
      <c r="H6" s="90"/>
    </row>
    <row r="7" spans="1:8" s="2" customFormat="1" ht="22.5" customHeight="1" x14ac:dyDescent="0.4">
      <c r="E7" s="91" t="s">
        <v>17</v>
      </c>
      <c r="F7" s="91"/>
      <c r="G7" s="91"/>
      <c r="H7" s="91"/>
    </row>
    <row r="8" spans="1:8" s="2" customFormat="1" ht="114" customHeight="1" x14ac:dyDescent="0.4">
      <c r="A8" s="13" t="s">
        <v>0</v>
      </c>
      <c r="B8" s="13" t="s">
        <v>1</v>
      </c>
      <c r="C8" s="14" t="s">
        <v>25</v>
      </c>
      <c r="D8" s="13" t="s">
        <v>55</v>
      </c>
      <c r="E8" s="13" t="s">
        <v>57</v>
      </c>
      <c r="F8" s="13" t="s">
        <v>32</v>
      </c>
      <c r="G8" s="14" t="s">
        <v>58</v>
      </c>
      <c r="H8" s="11" t="s">
        <v>34</v>
      </c>
    </row>
    <row r="9" spans="1:8" s="26" customFormat="1" ht="18.75" customHeight="1" x14ac:dyDescent="0.25">
      <c r="A9" s="9" t="s">
        <v>22</v>
      </c>
      <c r="B9" s="9" t="s">
        <v>23</v>
      </c>
      <c r="C9" s="9">
        <v>1</v>
      </c>
      <c r="D9" s="9">
        <v>2</v>
      </c>
      <c r="E9" s="9">
        <v>3</v>
      </c>
      <c r="F9" s="12" t="s">
        <v>33</v>
      </c>
      <c r="G9" s="9" t="s">
        <v>35</v>
      </c>
      <c r="H9" s="10">
        <v>6</v>
      </c>
    </row>
    <row r="10" spans="1:8" s="5" customFormat="1" ht="44.25" customHeight="1" x14ac:dyDescent="0.35">
      <c r="A10" s="7" t="s">
        <v>22</v>
      </c>
      <c r="B10" s="8" t="s">
        <v>3</v>
      </c>
      <c r="C10" s="8"/>
      <c r="D10" s="7"/>
      <c r="E10" s="7"/>
      <c r="F10" s="34"/>
      <c r="G10" s="34"/>
      <c r="H10" s="27"/>
    </row>
    <row r="11" spans="1:8" s="5" customFormat="1" ht="25.5" customHeight="1" x14ac:dyDescent="0.35">
      <c r="A11" s="13" t="s">
        <v>2</v>
      </c>
      <c r="B11" s="6" t="s">
        <v>4</v>
      </c>
      <c r="C11" s="6"/>
      <c r="D11" s="17">
        <f>SUM(D12:D13)</f>
        <v>1.5</v>
      </c>
      <c r="E11" s="17">
        <f t="shared" ref="E11:H11" si="0">SUM(E12:E13)</f>
        <v>0.45</v>
      </c>
      <c r="F11" s="35">
        <f>(E11/(C11+D11))*100</f>
        <v>30</v>
      </c>
      <c r="G11" s="32">
        <f>(E11/H11)*100</f>
        <v>150</v>
      </c>
      <c r="H11" s="17">
        <f t="shared" si="0"/>
        <v>0.3</v>
      </c>
    </row>
    <row r="12" spans="1:8" s="2" customFormat="1" ht="42" customHeight="1" x14ac:dyDescent="0.4">
      <c r="A12" s="3">
        <v>1</v>
      </c>
      <c r="B12" s="1" t="s">
        <v>24</v>
      </c>
      <c r="C12" s="1"/>
      <c r="D12" s="18">
        <v>1.5</v>
      </c>
      <c r="E12" s="18">
        <v>0.45</v>
      </c>
      <c r="F12" s="36">
        <f>(E12/(C12+D12))*100</f>
        <v>30</v>
      </c>
      <c r="G12" s="22">
        <f>(E12/H12)*100</f>
        <v>150</v>
      </c>
      <c r="H12" s="29">
        <v>0.3</v>
      </c>
    </row>
    <row r="13" spans="1:8" s="2" customFormat="1" ht="24.75" customHeight="1" x14ac:dyDescent="0.4">
      <c r="A13" s="3">
        <v>2</v>
      </c>
      <c r="B13" s="1" t="s">
        <v>27</v>
      </c>
      <c r="C13" s="1"/>
      <c r="D13" s="18"/>
      <c r="E13" s="18"/>
      <c r="F13" s="35"/>
      <c r="G13" s="32"/>
      <c r="H13" s="30"/>
    </row>
    <row r="14" spans="1:8" s="5" customFormat="1" ht="24.75" customHeight="1" x14ac:dyDescent="0.35">
      <c r="A14" s="13" t="s">
        <v>14</v>
      </c>
      <c r="B14" s="6" t="s">
        <v>5</v>
      </c>
      <c r="C14" s="6"/>
      <c r="D14" s="19"/>
      <c r="E14" s="31"/>
      <c r="F14" s="35"/>
      <c r="G14" s="32"/>
      <c r="H14" s="33"/>
    </row>
    <row r="15" spans="1:8" s="5" customFormat="1" ht="24.75" customHeight="1" x14ac:dyDescent="0.35">
      <c r="A15" s="13">
        <v>1</v>
      </c>
      <c r="B15" s="6" t="s">
        <v>16</v>
      </c>
      <c r="C15" s="6"/>
      <c r="D15" s="19"/>
      <c r="E15" s="31"/>
      <c r="F15" s="35"/>
      <c r="G15" s="32"/>
      <c r="H15" s="33"/>
    </row>
    <row r="16" spans="1:8" s="2" customFormat="1" ht="24.75" customHeight="1" x14ac:dyDescent="0.4">
      <c r="A16" s="3" t="s">
        <v>6</v>
      </c>
      <c r="B16" s="1" t="s">
        <v>7</v>
      </c>
      <c r="C16" s="1"/>
      <c r="D16" s="20"/>
      <c r="E16" s="28"/>
      <c r="F16" s="35"/>
      <c r="G16" s="32"/>
      <c r="H16" s="30"/>
    </row>
    <row r="17" spans="1:11" s="2" customFormat="1" ht="24.75" customHeight="1" x14ac:dyDescent="0.4">
      <c r="A17" s="3" t="s">
        <v>8</v>
      </c>
      <c r="B17" s="1" t="s">
        <v>9</v>
      </c>
      <c r="C17" s="1"/>
      <c r="D17" s="20"/>
      <c r="E17" s="28"/>
      <c r="F17" s="35"/>
      <c r="G17" s="32"/>
      <c r="H17" s="30"/>
    </row>
    <row r="18" spans="1:11" s="5" customFormat="1" ht="24.75" customHeight="1" x14ac:dyDescent="0.35">
      <c r="A18" s="13">
        <v>2</v>
      </c>
      <c r="B18" s="6" t="s">
        <v>10</v>
      </c>
      <c r="C18" s="6"/>
      <c r="D18" s="19"/>
      <c r="E18" s="31"/>
      <c r="F18" s="35"/>
      <c r="G18" s="32"/>
      <c r="H18" s="33"/>
    </row>
    <row r="19" spans="1:11" s="2" customFormat="1" ht="24.75" customHeight="1" x14ac:dyDescent="0.4">
      <c r="A19" s="3" t="s">
        <v>6</v>
      </c>
      <c r="B19" s="1" t="s">
        <v>11</v>
      </c>
      <c r="C19" s="1"/>
      <c r="D19" s="20"/>
      <c r="E19" s="28"/>
      <c r="F19" s="35"/>
      <c r="G19" s="32"/>
      <c r="H19" s="30"/>
    </row>
    <row r="20" spans="1:11" s="2" customFormat="1" ht="24.75" customHeight="1" x14ac:dyDescent="0.4">
      <c r="A20" s="3" t="s">
        <v>8</v>
      </c>
      <c r="B20" s="1" t="s">
        <v>12</v>
      </c>
      <c r="C20" s="1"/>
      <c r="D20" s="20"/>
      <c r="E20" s="28"/>
      <c r="F20" s="35"/>
      <c r="G20" s="32"/>
      <c r="H20" s="30"/>
    </row>
    <row r="21" spans="1:11" s="5" customFormat="1" ht="25.5" customHeight="1" x14ac:dyDescent="0.35">
      <c r="A21" s="13" t="s">
        <v>28</v>
      </c>
      <c r="B21" s="6" t="s">
        <v>13</v>
      </c>
      <c r="C21" s="6"/>
      <c r="D21" s="21">
        <f>SUM(D22:D23)</f>
        <v>1.5</v>
      </c>
      <c r="E21" s="21">
        <f t="shared" ref="E21:H21" si="1">SUM(E22:E23)</f>
        <v>0.45</v>
      </c>
      <c r="F21" s="84">
        <f t="shared" si="1"/>
        <v>30</v>
      </c>
      <c r="G21" s="84">
        <f t="shared" si="1"/>
        <v>150</v>
      </c>
      <c r="H21" s="21">
        <f t="shared" si="1"/>
        <v>0.3</v>
      </c>
    </row>
    <row r="22" spans="1:11" s="2" customFormat="1" ht="51" customHeight="1" x14ac:dyDescent="0.4">
      <c r="A22" s="3">
        <v>1</v>
      </c>
      <c r="B22" s="1" t="s">
        <v>24</v>
      </c>
      <c r="C22" s="1"/>
      <c r="D22" s="16">
        <f>D12</f>
        <v>1.5</v>
      </c>
      <c r="E22" s="16">
        <f>E12</f>
        <v>0.45</v>
      </c>
      <c r="F22" s="36">
        <f>F12</f>
        <v>30</v>
      </c>
      <c r="G22" s="22">
        <f>G12</f>
        <v>150</v>
      </c>
      <c r="H22" s="15">
        <f>H12</f>
        <v>0.3</v>
      </c>
    </row>
    <row r="23" spans="1:11" s="2" customFormat="1" ht="27.75" customHeight="1" x14ac:dyDescent="0.4">
      <c r="A23" s="3">
        <v>2</v>
      </c>
      <c r="B23" s="1" t="s">
        <v>27</v>
      </c>
      <c r="C23" s="1"/>
      <c r="D23" s="25"/>
      <c r="E23" s="25"/>
      <c r="F23" s="24"/>
      <c r="G23" s="23"/>
      <c r="H23" s="37"/>
    </row>
    <row r="24" spans="1:11" s="39" customFormat="1" ht="30" customHeight="1" x14ac:dyDescent="0.35">
      <c r="A24" s="7" t="s">
        <v>23</v>
      </c>
      <c r="B24" s="8" t="s">
        <v>15</v>
      </c>
      <c r="C24" s="49">
        <f>C25</f>
        <v>26.559000000000001</v>
      </c>
      <c r="D24" s="49">
        <f t="shared" ref="D24:E24" si="2">D25</f>
        <v>2702.76</v>
      </c>
      <c r="E24" s="49">
        <f t="shared" si="2"/>
        <v>553.93999999999994</v>
      </c>
      <c r="F24" s="24">
        <f>(E24/(C24+D24))*100</f>
        <v>20.295905315575052</v>
      </c>
      <c r="G24" s="23">
        <f t="shared" ref="G24:G35" si="3">E24/H24*100</f>
        <v>102.73825244447082</v>
      </c>
      <c r="H24" s="60">
        <f>H25</f>
        <v>539.17600000000004</v>
      </c>
      <c r="K24" s="40"/>
    </row>
    <row r="25" spans="1:11" s="41" customFormat="1" ht="32.25" customHeight="1" x14ac:dyDescent="0.35">
      <c r="A25" s="7" t="s">
        <v>2</v>
      </c>
      <c r="B25" s="8" t="s">
        <v>29</v>
      </c>
      <c r="C25" s="49">
        <f>C26+C35+C42</f>
        <v>26.559000000000001</v>
      </c>
      <c r="D25" s="49">
        <f t="shared" ref="D25:E25" si="4">D26+D35+D42</f>
        <v>2702.76</v>
      </c>
      <c r="E25" s="49">
        <f t="shared" si="4"/>
        <v>553.93999999999994</v>
      </c>
      <c r="F25" s="24">
        <f>(E25/(C25+D25))*100</f>
        <v>20.295905315575052</v>
      </c>
      <c r="G25" s="23">
        <f t="shared" si="3"/>
        <v>102.73825244447082</v>
      </c>
      <c r="H25" s="60">
        <f>H26+H35+H42</f>
        <v>539.17600000000004</v>
      </c>
      <c r="K25" s="42"/>
    </row>
    <row r="26" spans="1:11" s="39" customFormat="1" ht="32.25" customHeight="1" x14ac:dyDescent="0.35">
      <c r="A26" s="13">
        <v>1</v>
      </c>
      <c r="B26" s="6" t="s">
        <v>10</v>
      </c>
      <c r="C26" s="50">
        <f>C27+C30</f>
        <v>26.559000000000001</v>
      </c>
      <c r="D26" s="50">
        <f>D27+D30</f>
        <v>1789.7600000000002</v>
      </c>
      <c r="E26" s="50">
        <f t="shared" ref="E26" si="5">E27+E30</f>
        <v>377.52099999999996</v>
      </c>
      <c r="F26" s="24">
        <f>(E26/(C26+D26))*100</f>
        <v>20.784950220748662</v>
      </c>
      <c r="G26" s="23">
        <f t="shared" si="3"/>
        <v>80.427830955429471</v>
      </c>
      <c r="H26" s="61">
        <f>H27+H30</f>
        <v>469.39100000000002</v>
      </c>
      <c r="I26" s="43"/>
    </row>
    <row r="27" spans="1:11" ht="30" customHeight="1" x14ac:dyDescent="0.4">
      <c r="A27" s="63" t="s">
        <v>30</v>
      </c>
      <c r="B27" s="64" t="s">
        <v>45</v>
      </c>
      <c r="C27" s="51">
        <f>SUM(C28:C29)</f>
        <v>25.039000000000001</v>
      </c>
      <c r="D27" s="51">
        <f t="shared" ref="D27:E27" si="6">SUM(D28:D29)</f>
        <v>1449.41</v>
      </c>
      <c r="E27" s="51">
        <f t="shared" si="6"/>
        <v>291.80799999999999</v>
      </c>
      <c r="F27" s="65">
        <f>(E27/(C27+D27))*100</f>
        <v>19.790986327773968</v>
      </c>
      <c r="G27" s="66">
        <f t="shared" si="3"/>
        <v>95.063542274099973</v>
      </c>
      <c r="H27" s="62">
        <f>SUM(H28:H29)</f>
        <v>306.96100000000001</v>
      </c>
      <c r="I27" s="44"/>
    </row>
    <row r="28" spans="1:11" s="46" customFormat="1" ht="30" customHeight="1" x14ac:dyDescent="0.4">
      <c r="A28" s="67" t="s">
        <v>36</v>
      </c>
      <c r="B28" s="68" t="s">
        <v>46</v>
      </c>
      <c r="C28" s="52"/>
      <c r="D28" s="69">
        <v>1430.21</v>
      </c>
      <c r="E28" s="70">
        <v>291.80799999999999</v>
      </c>
      <c r="F28" s="71">
        <f>(E28/(C28+D28))*100</f>
        <v>20.403157578257737</v>
      </c>
      <c r="G28" s="66">
        <f t="shared" si="3"/>
        <v>95.063542274099973</v>
      </c>
      <c r="H28" s="58">
        <v>306.96100000000001</v>
      </c>
      <c r="I28" s="45"/>
    </row>
    <row r="29" spans="1:11" s="46" customFormat="1" ht="48.75" customHeight="1" x14ac:dyDescent="0.4">
      <c r="A29" s="67" t="s">
        <v>36</v>
      </c>
      <c r="B29" s="68" t="s">
        <v>47</v>
      </c>
      <c r="C29" s="53">
        <v>25.039000000000001</v>
      </c>
      <c r="D29" s="69">
        <v>19.2</v>
      </c>
      <c r="E29" s="69"/>
      <c r="F29" s="71"/>
      <c r="G29" s="66"/>
      <c r="H29" s="58"/>
      <c r="I29" s="45"/>
    </row>
    <row r="30" spans="1:11" ht="27.75" customHeight="1" x14ac:dyDescent="0.4">
      <c r="A30" s="72" t="s">
        <v>31</v>
      </c>
      <c r="B30" s="1" t="s">
        <v>48</v>
      </c>
      <c r="C30" s="54">
        <f>SUM(C31:C34)</f>
        <v>1.52</v>
      </c>
      <c r="D30" s="16">
        <f>SUM(D31:D34)</f>
        <v>340.35</v>
      </c>
      <c r="E30" s="16">
        <f>SUM(E31:E34)</f>
        <v>85.712999999999994</v>
      </c>
      <c r="F30" s="65">
        <f t="shared" ref="F30:F35" si="7">(E30/(C30+D30))*100</f>
        <v>25.071810922280395</v>
      </c>
      <c r="G30" s="66">
        <f t="shared" si="3"/>
        <v>52.769192883088088</v>
      </c>
      <c r="H30" s="15">
        <f>SUM(H31:H34)</f>
        <v>162.43</v>
      </c>
    </row>
    <row r="31" spans="1:11" s="46" customFormat="1" ht="27.75" customHeight="1" x14ac:dyDescent="0.4">
      <c r="A31" s="74" t="s">
        <v>36</v>
      </c>
      <c r="B31" s="75" t="s">
        <v>49</v>
      </c>
      <c r="C31" s="53"/>
      <c r="D31" s="76">
        <v>202.46</v>
      </c>
      <c r="E31" s="76">
        <v>35</v>
      </c>
      <c r="F31" s="71">
        <f t="shared" si="7"/>
        <v>17.287365405512201</v>
      </c>
      <c r="G31" s="66">
        <f t="shared" si="3"/>
        <v>23.52941176470588</v>
      </c>
      <c r="H31" s="59">
        <v>148.75</v>
      </c>
    </row>
    <row r="32" spans="1:11" s="46" customFormat="1" ht="40.5" customHeight="1" x14ac:dyDescent="0.4">
      <c r="A32" s="74" t="s">
        <v>36</v>
      </c>
      <c r="B32" s="75" t="s">
        <v>52</v>
      </c>
      <c r="C32" s="53"/>
      <c r="D32" s="76">
        <v>6.92</v>
      </c>
      <c r="E32" s="76"/>
      <c r="F32" s="71"/>
      <c r="G32" s="66"/>
      <c r="H32" s="59">
        <v>13.68</v>
      </c>
    </row>
    <row r="33" spans="1:9" s="46" customFormat="1" ht="45.75" customHeight="1" x14ac:dyDescent="0.4">
      <c r="A33" s="74" t="s">
        <v>36</v>
      </c>
      <c r="B33" s="75" t="s">
        <v>53</v>
      </c>
      <c r="C33" s="53">
        <v>1.52</v>
      </c>
      <c r="D33" s="77">
        <v>0.77</v>
      </c>
      <c r="E33" s="76"/>
      <c r="F33" s="71"/>
      <c r="G33" s="66"/>
      <c r="H33" s="59"/>
    </row>
    <row r="34" spans="1:9" s="46" customFormat="1" ht="45.75" customHeight="1" x14ac:dyDescent="0.4">
      <c r="A34" s="74" t="s">
        <v>36</v>
      </c>
      <c r="B34" s="75" t="s">
        <v>60</v>
      </c>
      <c r="C34" s="53"/>
      <c r="D34" s="77">
        <v>130.19999999999999</v>
      </c>
      <c r="E34" s="76">
        <v>50.713000000000001</v>
      </c>
      <c r="F34" s="71">
        <f t="shared" si="7"/>
        <v>38.950076804915518</v>
      </c>
      <c r="G34" s="66"/>
      <c r="H34" s="59"/>
    </row>
    <row r="35" spans="1:9" s="39" customFormat="1" ht="27.75" customHeight="1" x14ac:dyDescent="0.35">
      <c r="A35" s="13">
        <v>2</v>
      </c>
      <c r="B35" s="78" t="s">
        <v>50</v>
      </c>
      <c r="C35" s="55"/>
      <c r="D35" s="50">
        <f>D36+D40+D41</f>
        <v>913</v>
      </c>
      <c r="E35" s="50">
        <f>E36+E40+E41</f>
        <v>176.41900000000001</v>
      </c>
      <c r="F35" s="24">
        <f t="shared" si="7"/>
        <v>19.323001095290255</v>
      </c>
      <c r="G35" s="23">
        <f t="shared" si="3"/>
        <v>378.94748147352595</v>
      </c>
      <c r="H35" s="61">
        <f>H36+H40+H41</f>
        <v>46.555</v>
      </c>
      <c r="I35" s="47"/>
    </row>
    <row r="36" spans="1:9" ht="51" customHeight="1" x14ac:dyDescent="0.4">
      <c r="A36" s="79" t="s">
        <v>37</v>
      </c>
      <c r="B36" s="80" t="s">
        <v>44</v>
      </c>
      <c r="C36" s="56"/>
      <c r="D36" s="56"/>
      <c r="E36" s="56"/>
      <c r="F36" s="81"/>
      <c r="G36" s="81"/>
      <c r="H36" s="62"/>
      <c r="I36" s="44"/>
    </row>
    <row r="37" spans="1:9" ht="48.75" customHeight="1" x14ac:dyDescent="0.4">
      <c r="A37" s="82" t="s">
        <v>36</v>
      </c>
      <c r="B37" s="80" t="s">
        <v>38</v>
      </c>
      <c r="C37" s="56"/>
      <c r="D37" s="56"/>
      <c r="E37" s="56"/>
      <c r="F37" s="81"/>
      <c r="G37" s="81"/>
      <c r="H37" s="62"/>
      <c r="I37" s="44"/>
    </row>
    <row r="38" spans="1:9" ht="24" customHeight="1" x14ac:dyDescent="0.4">
      <c r="A38" s="82" t="s">
        <v>36</v>
      </c>
      <c r="B38" s="80" t="s">
        <v>39</v>
      </c>
      <c r="C38" s="56"/>
      <c r="D38" s="56"/>
      <c r="E38" s="56"/>
      <c r="F38" s="81"/>
      <c r="G38" s="81"/>
      <c r="H38" s="62"/>
      <c r="I38" s="44"/>
    </row>
    <row r="39" spans="1:9" ht="30" customHeight="1" x14ac:dyDescent="0.4">
      <c r="A39" s="82" t="s">
        <v>36</v>
      </c>
      <c r="B39" s="80" t="s">
        <v>40</v>
      </c>
      <c r="C39" s="56"/>
      <c r="D39" s="56"/>
      <c r="E39" s="56"/>
      <c r="F39" s="81"/>
      <c r="G39" s="81"/>
      <c r="H39" s="62"/>
      <c r="I39" s="44"/>
    </row>
    <row r="40" spans="1:9" ht="45.75" customHeight="1" x14ac:dyDescent="0.4">
      <c r="A40" s="79" t="s">
        <v>41</v>
      </c>
      <c r="B40" s="80" t="s">
        <v>42</v>
      </c>
      <c r="C40" s="56"/>
      <c r="D40" s="56"/>
      <c r="E40" s="56"/>
      <c r="F40" s="81"/>
      <c r="G40" s="81"/>
      <c r="H40" s="62"/>
      <c r="I40" s="44"/>
    </row>
    <row r="41" spans="1:9" ht="44.25" customHeight="1" x14ac:dyDescent="0.4">
      <c r="A41" s="3" t="s">
        <v>43</v>
      </c>
      <c r="B41" s="1" t="s">
        <v>51</v>
      </c>
      <c r="C41" s="16"/>
      <c r="D41" s="16">
        <v>913</v>
      </c>
      <c r="E41" s="16">
        <v>176.41900000000001</v>
      </c>
      <c r="F41" s="73">
        <f t="shared" ref="F41" si="8">E41/D41*100</f>
        <v>19.323001095290255</v>
      </c>
      <c r="G41" s="73">
        <f t="shared" ref="G41" si="9">E41/H41*100</f>
        <v>378.94748147352595</v>
      </c>
      <c r="H41" s="15">
        <v>46.555</v>
      </c>
      <c r="I41" s="44"/>
    </row>
    <row r="42" spans="1:9" s="5" customFormat="1" ht="29.25" customHeight="1" x14ac:dyDescent="0.35">
      <c r="A42" s="13">
        <v>3</v>
      </c>
      <c r="B42" s="78" t="s">
        <v>54</v>
      </c>
      <c r="C42" s="57"/>
      <c r="D42" s="50"/>
      <c r="E42" s="50"/>
      <c r="F42" s="22"/>
      <c r="G42" s="23"/>
      <c r="H42" s="61">
        <v>23.23</v>
      </c>
      <c r="I42" s="83"/>
    </row>
    <row r="43" spans="1:9" s="2" customFormat="1" ht="26.25" customHeight="1" x14ac:dyDescent="0.4">
      <c r="D43" s="86" t="s">
        <v>65</v>
      </c>
      <c r="E43" s="86"/>
      <c r="F43" s="86"/>
      <c r="G43" s="86"/>
      <c r="H43" s="86"/>
    </row>
    <row r="44" spans="1:9" s="2" customFormat="1" x14ac:dyDescent="0.4">
      <c r="D44" s="87" t="s">
        <v>18</v>
      </c>
      <c r="E44" s="87"/>
      <c r="F44" s="87"/>
      <c r="G44" s="87"/>
      <c r="H44" s="87"/>
    </row>
    <row r="45" spans="1:9" s="2" customFormat="1" ht="24.75" customHeight="1" x14ac:dyDescent="0.3"/>
    <row r="46" spans="1:9" s="2" customFormat="1" ht="24.75" customHeight="1" x14ac:dyDescent="0.3"/>
    <row r="47" spans="1:9" s="2" customFormat="1" ht="24.75" customHeight="1" x14ac:dyDescent="0.3"/>
    <row r="48" spans="1:9" s="2" customFormat="1" ht="24.75" customHeight="1" x14ac:dyDescent="0.3"/>
    <row r="49" spans="4:8" s="2" customFormat="1" x14ac:dyDescent="0.4">
      <c r="D49" s="87" t="s">
        <v>59</v>
      </c>
      <c r="E49" s="87"/>
      <c r="F49" s="87"/>
      <c r="G49" s="87"/>
      <c r="H49" s="87"/>
    </row>
    <row r="50" spans="4:8" s="2" customFormat="1" ht="18.75" x14ac:dyDescent="0.3"/>
  </sheetData>
  <mergeCells count="9">
    <mergeCell ref="D43:H43"/>
    <mergeCell ref="D44:H44"/>
    <mergeCell ref="D49:H49"/>
    <mergeCell ref="A1:H1"/>
    <mergeCell ref="A2:H2"/>
    <mergeCell ref="A3:H3"/>
    <mergeCell ref="A5:H5"/>
    <mergeCell ref="A6:H6"/>
    <mergeCell ref="E7:H7"/>
  </mergeCells>
  <pageMargins left="0.39370078740157499" right="0" top="0.7" bottom="0.55118110236220497" header="0.31496062992126" footer="0.31496062992126"/>
  <pageSetup paperSize="9" scale="70" orientation="portrait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34" workbookViewId="0">
      <selection activeCell="G41" sqref="G41"/>
    </sheetView>
  </sheetViews>
  <sheetFormatPr defaultColWidth="9.1796875" defaultRowHeight="18" x14ac:dyDescent="0.4"/>
  <cols>
    <col min="1" max="1" width="6.54296875" style="4" customWidth="1"/>
    <col min="2" max="2" width="47.26953125" style="4" customWidth="1"/>
    <col min="3" max="3" width="11.1796875" style="4" customWidth="1"/>
    <col min="4" max="4" width="13" style="4" customWidth="1"/>
    <col min="5" max="5" width="13.81640625" style="4" customWidth="1"/>
    <col min="6" max="6" width="15.81640625" style="4" customWidth="1"/>
    <col min="7" max="7" width="16.453125" style="4" customWidth="1"/>
    <col min="8" max="8" width="14.54296875" style="2" customWidth="1"/>
    <col min="9" max="9" width="17.54296875" style="4" customWidth="1"/>
    <col min="10" max="10" width="9.1796875" style="4"/>
    <col min="11" max="11" width="14.7265625" style="4" customWidth="1"/>
    <col min="12" max="16384" width="9.1796875" style="4"/>
  </cols>
  <sheetData>
    <row r="1" spans="1:8" s="2" customFormat="1" ht="42.75" customHeight="1" x14ac:dyDescent="0.4">
      <c r="A1" s="88" t="s">
        <v>26</v>
      </c>
      <c r="B1" s="88"/>
      <c r="C1" s="88"/>
      <c r="D1" s="88"/>
      <c r="E1" s="88"/>
      <c r="F1" s="88"/>
      <c r="G1" s="88"/>
      <c r="H1" s="88"/>
    </row>
    <row r="2" spans="1:8" s="5" customFormat="1" ht="17.5" x14ac:dyDescent="0.35">
      <c r="A2" s="89" t="s">
        <v>19</v>
      </c>
      <c r="B2" s="89"/>
      <c r="C2" s="89"/>
      <c r="D2" s="89"/>
      <c r="E2" s="89"/>
      <c r="F2" s="89"/>
      <c r="G2" s="89"/>
      <c r="H2" s="89"/>
    </row>
    <row r="3" spans="1:8" s="5" customFormat="1" ht="17.5" x14ac:dyDescent="0.35">
      <c r="A3" s="89" t="s">
        <v>20</v>
      </c>
      <c r="B3" s="89"/>
      <c r="C3" s="89"/>
      <c r="D3" s="89"/>
      <c r="E3" s="89"/>
      <c r="F3" s="89"/>
      <c r="G3" s="89"/>
      <c r="H3" s="89"/>
    </row>
    <row r="4" spans="1:8" s="5" customFormat="1" ht="18.75" x14ac:dyDescent="0.3">
      <c r="A4" s="38"/>
      <c r="B4" s="38"/>
      <c r="C4" s="38"/>
      <c r="D4" s="38"/>
      <c r="E4" s="38"/>
      <c r="F4" s="38"/>
      <c r="G4" s="38"/>
    </row>
    <row r="5" spans="1:8" s="2" customFormat="1" ht="20.25" customHeight="1" x14ac:dyDescent="0.4">
      <c r="A5" s="87" t="s">
        <v>62</v>
      </c>
      <c r="B5" s="87"/>
      <c r="C5" s="87"/>
      <c r="D5" s="87"/>
      <c r="E5" s="87"/>
      <c r="F5" s="87"/>
      <c r="G5" s="87"/>
      <c r="H5" s="87"/>
    </row>
    <row r="6" spans="1:8" s="2" customFormat="1" x14ac:dyDescent="0.4">
      <c r="A6" s="90" t="s">
        <v>21</v>
      </c>
      <c r="B6" s="90"/>
      <c r="C6" s="90"/>
      <c r="D6" s="90"/>
      <c r="E6" s="90"/>
      <c r="F6" s="90"/>
      <c r="G6" s="90"/>
      <c r="H6" s="90"/>
    </row>
    <row r="7" spans="1:8" s="2" customFormat="1" ht="22.5" customHeight="1" x14ac:dyDescent="0.4">
      <c r="E7" s="91" t="s">
        <v>17</v>
      </c>
      <c r="F7" s="91"/>
      <c r="G7" s="91"/>
      <c r="H7" s="91"/>
    </row>
    <row r="8" spans="1:8" ht="123.75" customHeight="1" x14ac:dyDescent="0.4">
      <c r="A8" s="13" t="s">
        <v>0</v>
      </c>
      <c r="B8" s="13" t="s">
        <v>1</v>
      </c>
      <c r="C8" s="14" t="s">
        <v>25</v>
      </c>
      <c r="D8" s="13" t="s">
        <v>55</v>
      </c>
      <c r="E8" s="13" t="s">
        <v>63</v>
      </c>
      <c r="F8" s="13" t="s">
        <v>32</v>
      </c>
      <c r="G8" s="14" t="s">
        <v>64</v>
      </c>
      <c r="H8" s="11" t="s">
        <v>34</v>
      </c>
    </row>
    <row r="9" spans="1:8" s="85" customFormat="1" ht="18.75" customHeight="1" x14ac:dyDescent="0.25">
      <c r="A9" s="9" t="s">
        <v>22</v>
      </c>
      <c r="B9" s="9" t="s">
        <v>23</v>
      </c>
      <c r="C9" s="9">
        <v>1</v>
      </c>
      <c r="D9" s="9">
        <v>2</v>
      </c>
      <c r="E9" s="9">
        <v>3</v>
      </c>
      <c r="F9" s="12" t="s">
        <v>33</v>
      </c>
      <c r="G9" s="9" t="s">
        <v>35</v>
      </c>
      <c r="H9" s="10">
        <v>6</v>
      </c>
    </row>
    <row r="10" spans="1:8" s="39" customFormat="1" ht="44.25" customHeight="1" x14ac:dyDescent="0.35">
      <c r="A10" s="7" t="s">
        <v>22</v>
      </c>
      <c r="B10" s="8" t="s">
        <v>3</v>
      </c>
      <c r="C10" s="8"/>
      <c r="D10" s="7"/>
      <c r="E10" s="7"/>
      <c r="F10" s="34"/>
      <c r="G10" s="34"/>
      <c r="H10" s="27"/>
    </row>
    <row r="11" spans="1:8" s="39" customFormat="1" ht="25.5" customHeight="1" x14ac:dyDescent="0.35">
      <c r="A11" s="13" t="s">
        <v>2</v>
      </c>
      <c r="B11" s="6" t="s">
        <v>4</v>
      </c>
      <c r="C11" s="6"/>
      <c r="D11" s="17">
        <f>SUM(D12:D13)</f>
        <v>1.5</v>
      </c>
      <c r="E11" s="17">
        <f t="shared" ref="E11:H11" si="0">SUM(E12:E13)</f>
        <v>0.45</v>
      </c>
      <c r="F11" s="48">
        <f>(E11/(C11+D11))*100</f>
        <v>30</v>
      </c>
      <c r="G11" s="48">
        <f>(E11/H11)*100</f>
        <v>150</v>
      </c>
      <c r="H11" s="17">
        <f t="shared" si="0"/>
        <v>0.3</v>
      </c>
    </row>
    <row r="12" spans="1:8" ht="42" customHeight="1" x14ac:dyDescent="0.4">
      <c r="A12" s="3">
        <v>1</v>
      </c>
      <c r="B12" s="1" t="s">
        <v>24</v>
      </c>
      <c r="C12" s="1"/>
      <c r="D12" s="18">
        <v>1.5</v>
      </c>
      <c r="E12" s="18">
        <v>0.45</v>
      </c>
      <c r="F12" s="36">
        <f>(E12/(C12+D12))*100</f>
        <v>30</v>
      </c>
      <c r="G12" s="22">
        <f>(E12/H12)*100</f>
        <v>150</v>
      </c>
      <c r="H12" s="29">
        <v>0.3</v>
      </c>
    </row>
    <row r="13" spans="1:8" ht="24.75" customHeight="1" x14ac:dyDescent="0.4">
      <c r="A13" s="3">
        <v>2</v>
      </c>
      <c r="B13" s="1" t="s">
        <v>27</v>
      </c>
      <c r="C13" s="1"/>
      <c r="D13" s="18"/>
      <c r="E13" s="18"/>
      <c r="F13" s="35"/>
      <c r="G13" s="32"/>
      <c r="H13" s="30"/>
    </row>
    <row r="14" spans="1:8" s="39" customFormat="1" ht="24.75" customHeight="1" x14ac:dyDescent="0.35">
      <c r="A14" s="13" t="s">
        <v>14</v>
      </c>
      <c r="B14" s="6" t="s">
        <v>5</v>
      </c>
      <c r="C14" s="6"/>
      <c r="D14" s="19"/>
      <c r="E14" s="31"/>
      <c r="F14" s="35"/>
      <c r="G14" s="32"/>
      <c r="H14" s="33"/>
    </row>
    <row r="15" spans="1:8" s="39" customFormat="1" ht="24.75" customHeight="1" x14ac:dyDescent="0.35">
      <c r="A15" s="13">
        <v>1</v>
      </c>
      <c r="B15" s="6" t="s">
        <v>16</v>
      </c>
      <c r="C15" s="6"/>
      <c r="D15" s="19"/>
      <c r="E15" s="31"/>
      <c r="F15" s="35"/>
      <c r="G15" s="32"/>
      <c r="H15" s="33"/>
    </row>
    <row r="16" spans="1:8" ht="24.75" customHeight="1" x14ac:dyDescent="0.4">
      <c r="A16" s="3" t="s">
        <v>6</v>
      </c>
      <c r="B16" s="1" t="s">
        <v>7</v>
      </c>
      <c r="C16" s="1"/>
      <c r="D16" s="20"/>
      <c r="E16" s="28"/>
      <c r="F16" s="35"/>
      <c r="G16" s="32"/>
      <c r="H16" s="30"/>
    </row>
    <row r="17" spans="1:11" ht="24.75" customHeight="1" x14ac:dyDescent="0.4">
      <c r="A17" s="3" t="s">
        <v>8</v>
      </c>
      <c r="B17" s="1" t="s">
        <v>9</v>
      </c>
      <c r="C17" s="1"/>
      <c r="D17" s="20"/>
      <c r="E17" s="28"/>
      <c r="F17" s="35"/>
      <c r="G17" s="32"/>
      <c r="H17" s="30"/>
    </row>
    <row r="18" spans="1:11" s="39" customFormat="1" ht="24.75" customHeight="1" x14ac:dyDescent="0.35">
      <c r="A18" s="13">
        <v>2</v>
      </c>
      <c r="B18" s="6" t="s">
        <v>10</v>
      </c>
      <c r="C18" s="6"/>
      <c r="D18" s="19"/>
      <c r="E18" s="31"/>
      <c r="F18" s="35"/>
      <c r="G18" s="32"/>
      <c r="H18" s="33"/>
    </row>
    <row r="19" spans="1:11" ht="24.75" customHeight="1" x14ac:dyDescent="0.4">
      <c r="A19" s="3" t="s">
        <v>6</v>
      </c>
      <c r="B19" s="1" t="s">
        <v>11</v>
      </c>
      <c r="C19" s="1"/>
      <c r="D19" s="20"/>
      <c r="E19" s="28"/>
      <c r="F19" s="35"/>
      <c r="G19" s="32"/>
      <c r="H19" s="30"/>
    </row>
    <row r="20" spans="1:11" ht="24.75" customHeight="1" x14ac:dyDescent="0.4">
      <c r="A20" s="3" t="s">
        <v>8</v>
      </c>
      <c r="B20" s="1" t="s">
        <v>12</v>
      </c>
      <c r="C20" s="1"/>
      <c r="D20" s="20"/>
      <c r="E20" s="28"/>
      <c r="F20" s="35"/>
      <c r="G20" s="32"/>
      <c r="H20" s="30"/>
    </row>
    <row r="21" spans="1:11" s="39" customFormat="1" ht="25.5" customHeight="1" x14ac:dyDescent="0.35">
      <c r="A21" s="13" t="s">
        <v>28</v>
      </c>
      <c r="B21" s="6" t="s">
        <v>13</v>
      </c>
      <c r="C21" s="6"/>
      <c r="D21" s="21">
        <f>SUM(D22:D23)</f>
        <v>1.5</v>
      </c>
      <c r="E21" s="21">
        <f t="shared" ref="E21:H21" si="1">SUM(E22:E23)</f>
        <v>0.45</v>
      </c>
      <c r="F21" s="84">
        <f t="shared" si="1"/>
        <v>30</v>
      </c>
      <c r="G21" s="84">
        <f t="shared" si="1"/>
        <v>150</v>
      </c>
      <c r="H21" s="21">
        <f t="shared" si="1"/>
        <v>0.3</v>
      </c>
    </row>
    <row r="22" spans="1:11" ht="51" customHeight="1" x14ac:dyDescent="0.4">
      <c r="A22" s="3">
        <v>1</v>
      </c>
      <c r="B22" s="1" t="s">
        <v>24</v>
      </c>
      <c r="C22" s="1"/>
      <c r="D22" s="16">
        <f>D12</f>
        <v>1.5</v>
      </c>
      <c r="E22" s="16">
        <f>E12</f>
        <v>0.45</v>
      </c>
      <c r="F22" s="36">
        <f>F12</f>
        <v>30</v>
      </c>
      <c r="G22" s="22">
        <f>G12</f>
        <v>150</v>
      </c>
      <c r="H22" s="15">
        <f>H12</f>
        <v>0.3</v>
      </c>
    </row>
    <row r="23" spans="1:11" ht="27.75" customHeight="1" x14ac:dyDescent="0.4">
      <c r="A23" s="3">
        <v>2</v>
      </c>
      <c r="B23" s="1" t="s">
        <v>27</v>
      </c>
      <c r="C23" s="1"/>
      <c r="D23" s="25"/>
      <c r="E23" s="25"/>
      <c r="F23" s="24"/>
      <c r="G23" s="23"/>
      <c r="H23" s="37"/>
    </row>
    <row r="24" spans="1:11" s="39" customFormat="1" ht="30" customHeight="1" x14ac:dyDescent="0.35">
      <c r="A24" s="7" t="s">
        <v>23</v>
      </c>
      <c r="B24" s="8" t="s">
        <v>15</v>
      </c>
      <c r="C24" s="49">
        <f>C25</f>
        <v>26.559000000000001</v>
      </c>
      <c r="D24" s="49">
        <f t="shared" ref="D24:E24" si="2">D25</f>
        <v>2702.76</v>
      </c>
      <c r="E24" s="49">
        <f t="shared" si="2"/>
        <v>1046.2270000000001</v>
      </c>
      <c r="F24" s="24">
        <f>(E24/(C24+D24))*100</f>
        <v>38.332895495176636</v>
      </c>
      <c r="G24" s="23">
        <f t="shared" ref="G24:G35" si="3">E24/H24*100</f>
        <v>125.44146775438949</v>
      </c>
      <c r="H24" s="60">
        <f>H25</f>
        <v>834.03600000000006</v>
      </c>
      <c r="K24" s="40"/>
    </row>
    <row r="25" spans="1:11" s="41" customFormat="1" ht="32.25" customHeight="1" x14ac:dyDescent="0.35">
      <c r="A25" s="7" t="s">
        <v>2</v>
      </c>
      <c r="B25" s="8" t="s">
        <v>29</v>
      </c>
      <c r="C25" s="49">
        <f>C26+C35+C42</f>
        <v>26.559000000000001</v>
      </c>
      <c r="D25" s="49">
        <f t="shared" ref="D25:E25" si="4">D26+D35+D42</f>
        <v>2702.76</v>
      </c>
      <c r="E25" s="49">
        <f t="shared" si="4"/>
        <v>1046.2270000000001</v>
      </c>
      <c r="F25" s="24">
        <f>(E25/(C25+D25))*100</f>
        <v>38.332895495176636</v>
      </c>
      <c r="G25" s="23">
        <f t="shared" si="3"/>
        <v>125.44146775438949</v>
      </c>
      <c r="H25" s="60">
        <f>H26+H35+H42</f>
        <v>834.03600000000006</v>
      </c>
      <c r="K25" s="42"/>
    </row>
    <row r="26" spans="1:11" s="39" customFormat="1" ht="32.25" customHeight="1" x14ac:dyDescent="0.35">
      <c r="A26" s="13">
        <v>1</v>
      </c>
      <c r="B26" s="6" t="s">
        <v>10</v>
      </c>
      <c r="C26" s="50">
        <f>C27+C30</f>
        <v>26.559000000000001</v>
      </c>
      <c r="D26" s="50">
        <f>D27+D30</f>
        <v>1789.7600000000002</v>
      </c>
      <c r="E26" s="50">
        <f t="shared" ref="E26" si="5">E27+E30</f>
        <v>747.16800000000001</v>
      </c>
      <c r="F26" s="24">
        <f>(E26/(C26+D26))*100</f>
        <v>41.136386284567848</v>
      </c>
      <c r="G26" s="23">
        <f t="shared" si="3"/>
        <v>108.09565833827635</v>
      </c>
      <c r="H26" s="61">
        <f>H27+H30</f>
        <v>691.21</v>
      </c>
      <c r="I26" s="43"/>
    </row>
    <row r="27" spans="1:11" ht="30" customHeight="1" x14ac:dyDescent="0.4">
      <c r="A27" s="63" t="s">
        <v>30</v>
      </c>
      <c r="B27" s="64" t="s">
        <v>45</v>
      </c>
      <c r="C27" s="51">
        <f>SUM(C28:C29)</f>
        <v>25.039000000000001</v>
      </c>
      <c r="D27" s="51">
        <f t="shared" ref="D27:E27" si="6">SUM(D28:D29)</f>
        <v>1449.41</v>
      </c>
      <c r="E27" s="51">
        <f t="shared" si="6"/>
        <v>597.45500000000004</v>
      </c>
      <c r="F27" s="65">
        <f>(E27/(C27+D27))*100</f>
        <v>40.520560561945516</v>
      </c>
      <c r="G27" s="66">
        <f t="shared" si="3"/>
        <v>112.98744279284392</v>
      </c>
      <c r="H27" s="62">
        <f>SUM(H28:H29)</f>
        <v>528.78</v>
      </c>
      <c r="I27" s="44"/>
    </row>
    <row r="28" spans="1:11" s="46" customFormat="1" ht="30" customHeight="1" x14ac:dyDescent="0.4">
      <c r="A28" s="67" t="s">
        <v>36</v>
      </c>
      <c r="B28" s="68" t="s">
        <v>46</v>
      </c>
      <c r="C28" s="52"/>
      <c r="D28" s="69">
        <v>1430.21</v>
      </c>
      <c r="E28" s="70">
        <v>597.45500000000004</v>
      </c>
      <c r="F28" s="71">
        <f>(E28/(C28+D28))*100</f>
        <v>41.773935296215242</v>
      </c>
      <c r="G28" s="66">
        <f t="shared" si="3"/>
        <v>112.98744279284392</v>
      </c>
      <c r="H28" s="58">
        <v>528.78</v>
      </c>
      <c r="I28" s="45"/>
    </row>
    <row r="29" spans="1:11" s="46" customFormat="1" ht="48.75" customHeight="1" x14ac:dyDescent="0.4">
      <c r="A29" s="67" t="s">
        <v>36</v>
      </c>
      <c r="B29" s="68" t="s">
        <v>47</v>
      </c>
      <c r="C29" s="53">
        <v>25.039000000000001</v>
      </c>
      <c r="D29" s="69">
        <v>19.2</v>
      </c>
      <c r="E29" s="69"/>
      <c r="F29" s="71"/>
      <c r="G29" s="66"/>
      <c r="H29" s="58"/>
      <c r="I29" s="45"/>
    </row>
    <row r="30" spans="1:11" ht="27.75" customHeight="1" x14ac:dyDescent="0.4">
      <c r="A30" s="72" t="s">
        <v>31</v>
      </c>
      <c r="B30" s="1" t="s">
        <v>48</v>
      </c>
      <c r="C30" s="54">
        <f>SUM(C31:C34)</f>
        <v>1.52</v>
      </c>
      <c r="D30" s="16">
        <f>SUM(D31:D34)</f>
        <v>340.35</v>
      </c>
      <c r="E30" s="16">
        <f>SUM(E31:E34)</f>
        <v>149.71299999999999</v>
      </c>
      <c r="F30" s="65">
        <f t="shared" ref="F30:F35" si="7">(E30/(C30+D30))*100</f>
        <v>43.792377219410881</v>
      </c>
      <c r="G30" s="66">
        <f t="shared" si="3"/>
        <v>92.170781259619517</v>
      </c>
      <c r="H30" s="15">
        <f>SUM(H31:H34)</f>
        <v>162.43</v>
      </c>
    </row>
    <row r="31" spans="1:11" s="46" customFormat="1" ht="27.75" customHeight="1" x14ac:dyDescent="0.4">
      <c r="A31" s="74" t="s">
        <v>36</v>
      </c>
      <c r="B31" s="75" t="s">
        <v>49</v>
      </c>
      <c r="C31" s="53"/>
      <c r="D31" s="76">
        <v>202.46</v>
      </c>
      <c r="E31" s="76">
        <v>99</v>
      </c>
      <c r="F31" s="71">
        <f t="shared" si="7"/>
        <v>48.898547861305936</v>
      </c>
      <c r="G31" s="66">
        <f t="shared" si="3"/>
        <v>66.554621848739487</v>
      </c>
      <c r="H31" s="59">
        <v>148.75</v>
      </c>
    </row>
    <row r="32" spans="1:11" s="46" customFormat="1" ht="40.5" customHeight="1" x14ac:dyDescent="0.4">
      <c r="A32" s="74" t="s">
        <v>36</v>
      </c>
      <c r="B32" s="75" t="s">
        <v>52</v>
      </c>
      <c r="C32" s="53"/>
      <c r="D32" s="76">
        <v>6.92</v>
      </c>
      <c r="E32" s="76"/>
      <c r="F32" s="71"/>
      <c r="G32" s="66"/>
      <c r="H32" s="59">
        <v>13.68</v>
      </c>
    </row>
    <row r="33" spans="1:9" s="46" customFormat="1" ht="45.75" customHeight="1" x14ac:dyDescent="0.4">
      <c r="A33" s="74" t="s">
        <v>36</v>
      </c>
      <c r="B33" s="75" t="s">
        <v>53</v>
      </c>
      <c r="C33" s="53">
        <v>1.52</v>
      </c>
      <c r="D33" s="77">
        <v>0.77</v>
      </c>
      <c r="E33" s="76"/>
      <c r="F33" s="71"/>
      <c r="G33" s="66"/>
      <c r="H33" s="59"/>
    </row>
    <row r="34" spans="1:9" s="46" customFormat="1" ht="45.75" customHeight="1" x14ac:dyDescent="0.4">
      <c r="A34" s="74" t="s">
        <v>36</v>
      </c>
      <c r="B34" s="75" t="s">
        <v>60</v>
      </c>
      <c r="C34" s="53"/>
      <c r="D34" s="77">
        <v>130.19999999999999</v>
      </c>
      <c r="E34" s="76">
        <v>50.713000000000001</v>
      </c>
      <c r="F34" s="71">
        <f t="shared" si="7"/>
        <v>38.950076804915518</v>
      </c>
      <c r="G34" s="66"/>
      <c r="H34" s="59"/>
    </row>
    <row r="35" spans="1:9" s="39" customFormat="1" ht="27.75" customHeight="1" x14ac:dyDescent="0.35">
      <c r="A35" s="13">
        <v>2</v>
      </c>
      <c r="B35" s="78" t="s">
        <v>50</v>
      </c>
      <c r="C35" s="55"/>
      <c r="D35" s="50">
        <f>D36+D40+D41</f>
        <v>913</v>
      </c>
      <c r="E35" s="50">
        <f>E36+E40+E41</f>
        <v>299.05900000000003</v>
      </c>
      <c r="F35" s="24">
        <f t="shared" si="7"/>
        <v>32.755640744797375</v>
      </c>
      <c r="G35" s="23">
        <f t="shared" si="3"/>
        <v>250.05769423726548</v>
      </c>
      <c r="H35" s="61">
        <f>H36+H40+H41</f>
        <v>119.596</v>
      </c>
      <c r="I35" s="47"/>
    </row>
    <row r="36" spans="1:9" ht="51" customHeight="1" x14ac:dyDescent="0.4">
      <c r="A36" s="79" t="s">
        <v>37</v>
      </c>
      <c r="B36" s="80" t="s">
        <v>44</v>
      </c>
      <c r="C36" s="56"/>
      <c r="D36" s="56"/>
      <c r="E36" s="56"/>
      <c r="F36" s="81"/>
      <c r="G36" s="81"/>
      <c r="H36" s="62"/>
      <c r="I36" s="44"/>
    </row>
    <row r="37" spans="1:9" ht="48.75" customHeight="1" x14ac:dyDescent="0.4">
      <c r="A37" s="82" t="s">
        <v>36</v>
      </c>
      <c r="B37" s="80" t="s">
        <v>38</v>
      </c>
      <c r="C37" s="56"/>
      <c r="D37" s="56"/>
      <c r="E37" s="56"/>
      <c r="F37" s="81"/>
      <c r="G37" s="81"/>
      <c r="H37" s="62"/>
      <c r="I37" s="44"/>
    </row>
    <row r="38" spans="1:9" ht="24" customHeight="1" x14ac:dyDescent="0.4">
      <c r="A38" s="82" t="s">
        <v>36</v>
      </c>
      <c r="B38" s="80" t="s">
        <v>39</v>
      </c>
      <c r="C38" s="56"/>
      <c r="D38" s="56"/>
      <c r="E38" s="56"/>
      <c r="F38" s="81"/>
      <c r="G38" s="81"/>
      <c r="H38" s="62"/>
      <c r="I38" s="44"/>
    </row>
    <row r="39" spans="1:9" ht="30" customHeight="1" x14ac:dyDescent="0.4">
      <c r="A39" s="82" t="s">
        <v>36</v>
      </c>
      <c r="B39" s="80" t="s">
        <v>40</v>
      </c>
      <c r="C39" s="56"/>
      <c r="D39" s="56"/>
      <c r="E39" s="56"/>
      <c r="F39" s="81"/>
      <c r="G39" s="81"/>
      <c r="H39" s="62"/>
      <c r="I39" s="44"/>
    </row>
    <row r="40" spans="1:9" ht="45.75" customHeight="1" x14ac:dyDescent="0.4">
      <c r="A40" s="79" t="s">
        <v>41</v>
      </c>
      <c r="B40" s="80" t="s">
        <v>42</v>
      </c>
      <c r="C40" s="56"/>
      <c r="D40" s="56"/>
      <c r="E40" s="56"/>
      <c r="F40" s="81"/>
      <c r="G40" s="81"/>
      <c r="H40" s="62"/>
      <c r="I40" s="44"/>
    </row>
    <row r="41" spans="1:9" ht="44.25" customHeight="1" x14ac:dyDescent="0.4">
      <c r="A41" s="3" t="s">
        <v>43</v>
      </c>
      <c r="B41" s="1" t="s">
        <v>51</v>
      </c>
      <c r="C41" s="16"/>
      <c r="D41" s="16">
        <v>913</v>
      </c>
      <c r="E41" s="16">
        <v>299.05900000000003</v>
      </c>
      <c r="F41" s="73">
        <f t="shared" ref="F41" si="8">E41/D41*100</f>
        <v>32.755640744797375</v>
      </c>
      <c r="G41" s="73">
        <f t="shared" ref="G41" si="9">E41/H41*100</f>
        <v>250.05769423726548</v>
      </c>
      <c r="H41" s="15">
        <v>119.596</v>
      </c>
      <c r="I41" s="44"/>
    </row>
    <row r="42" spans="1:9" s="39" customFormat="1" ht="29.25" customHeight="1" x14ac:dyDescent="0.35">
      <c r="A42" s="13">
        <v>3</v>
      </c>
      <c r="B42" s="78" t="s">
        <v>54</v>
      </c>
      <c r="C42" s="57"/>
      <c r="D42" s="50"/>
      <c r="E42" s="50"/>
      <c r="F42" s="22"/>
      <c r="G42" s="23"/>
      <c r="H42" s="61">
        <v>23.23</v>
      </c>
      <c r="I42" s="43"/>
    </row>
    <row r="43" spans="1:9" ht="26.25" customHeight="1" x14ac:dyDescent="0.4">
      <c r="A43" s="2"/>
      <c r="B43" s="2"/>
      <c r="C43" s="2"/>
      <c r="D43" s="86" t="s">
        <v>61</v>
      </c>
      <c r="E43" s="86"/>
      <c r="F43" s="86"/>
      <c r="G43" s="86"/>
      <c r="H43" s="86"/>
    </row>
    <row r="44" spans="1:9" x14ac:dyDescent="0.4">
      <c r="A44" s="2"/>
      <c r="B44" s="2"/>
      <c r="C44" s="2"/>
      <c r="D44" s="87" t="s">
        <v>18</v>
      </c>
      <c r="E44" s="87"/>
      <c r="F44" s="87"/>
      <c r="G44" s="87"/>
      <c r="H44" s="87"/>
    </row>
    <row r="45" spans="1:9" ht="24.75" customHeight="1" x14ac:dyDescent="0.4">
      <c r="A45" s="2"/>
      <c r="B45" s="2"/>
      <c r="C45" s="2"/>
      <c r="D45" s="2"/>
      <c r="E45" s="2"/>
      <c r="F45" s="2"/>
      <c r="G45" s="2"/>
    </row>
    <row r="46" spans="1:9" ht="24.75" customHeight="1" x14ac:dyDescent="0.4">
      <c r="A46" s="2"/>
      <c r="B46" s="2"/>
      <c r="C46" s="2"/>
      <c r="D46" s="2"/>
      <c r="E46" s="2"/>
      <c r="F46" s="2"/>
      <c r="G46" s="2"/>
    </row>
    <row r="47" spans="1:9" ht="24.75" customHeight="1" x14ac:dyDescent="0.4">
      <c r="A47" s="2"/>
      <c r="B47" s="2"/>
      <c r="C47" s="2"/>
      <c r="D47" s="2"/>
      <c r="E47" s="2"/>
      <c r="F47" s="2"/>
      <c r="G47" s="2"/>
    </row>
    <row r="48" spans="1:9" ht="24.75" customHeight="1" x14ac:dyDescent="0.4">
      <c r="A48" s="2"/>
      <c r="B48" s="2"/>
      <c r="C48" s="2"/>
      <c r="D48" s="2"/>
      <c r="E48" s="2"/>
      <c r="F48" s="2"/>
      <c r="G48" s="2"/>
    </row>
    <row r="49" spans="1:8" x14ac:dyDescent="0.4">
      <c r="A49" s="2"/>
      <c r="B49" s="2"/>
      <c r="C49" s="2"/>
      <c r="D49" s="87" t="s">
        <v>59</v>
      </c>
      <c r="E49" s="87"/>
      <c r="F49" s="87"/>
      <c r="G49" s="87"/>
      <c r="H49" s="87"/>
    </row>
  </sheetData>
  <mergeCells count="9">
    <mergeCell ref="D43:H43"/>
    <mergeCell ref="D44:H44"/>
    <mergeCell ref="D49:H49"/>
    <mergeCell ref="A1:H1"/>
    <mergeCell ref="A2:H2"/>
    <mergeCell ref="A3:H3"/>
    <mergeCell ref="A5:H5"/>
    <mergeCell ref="A6:H6"/>
    <mergeCell ref="E7:H7"/>
  </mergeCells>
  <pageMargins left="0.39370078740157499" right="0" top="0.7" bottom="0.55118110236220497" header="0.31496062992126" footer="0.31496062992126"/>
  <pageSetup paperSize="9" scale="70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Q2</vt:lpstr>
      <vt:lpstr>6 THANG DAU NAM</vt:lpstr>
      <vt:lpstr>'6 THANG DAU NAM'!Print_Titles</vt:lpstr>
      <vt:lpstr>'Q2'!Print_Titles</vt:lpstr>
    </vt:vector>
  </TitlesOfParts>
  <Company>Microsoft 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MSN</dc:creator>
  <cp:lastModifiedBy>WIN 10</cp:lastModifiedBy>
  <cp:lastPrinted>2022-07-01T03:12:45Z</cp:lastPrinted>
  <dcterms:created xsi:type="dcterms:W3CDTF">2017-12-25T08:07:05Z</dcterms:created>
  <dcterms:modified xsi:type="dcterms:W3CDTF">2022-07-04T01:56:14Z</dcterms:modified>
</cp:coreProperties>
</file>