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Tandan JSC\files\"/>
    </mc:Choice>
  </mc:AlternateContent>
  <bookViews>
    <workbookView xWindow="0" yWindow="0" windowWidth="17310" windowHeight="7935" firstSheet="1" activeTab="1"/>
  </bookViews>
  <sheets>
    <sheet name="foxz" sheetId="9" state="veryHidden" r:id="rId1"/>
    <sheet name="PL CA NAM" sheetId="19" r:id="rId2"/>
  </sheets>
  <definedNames>
    <definedName name="_xlnm.Print_Titles" localSheetId="1">'PL CA NAM'!$8:$8</definedName>
  </definedNames>
  <calcPr calcId="191029"/>
</workbook>
</file>

<file path=xl/calcChain.xml><?xml version="1.0" encoding="utf-8"?>
<calcChain xmlns="http://schemas.openxmlformats.org/spreadsheetml/2006/main">
  <c r="E30" i="19" l="1"/>
  <c r="D30" i="19"/>
  <c r="H30" i="19" l="1"/>
  <c r="E41" i="19"/>
  <c r="E32" i="19"/>
  <c r="D31" i="19"/>
  <c r="E29" i="19"/>
  <c r="G29" i="19" s="1"/>
  <c r="E28" i="19"/>
  <c r="G42" i="19"/>
  <c r="F42" i="19"/>
  <c r="H34" i="19" l="1"/>
  <c r="H27" i="19"/>
  <c r="H26" i="19" l="1"/>
  <c r="G41" i="19"/>
  <c r="F41" i="19"/>
  <c r="G40" i="19"/>
  <c r="F40" i="19"/>
  <c r="G28" i="19"/>
  <c r="G31" i="19"/>
  <c r="F29" i="19"/>
  <c r="F31" i="19"/>
  <c r="F32" i="19"/>
  <c r="G12" i="19"/>
  <c r="F12" i="19"/>
  <c r="H24" i="19" l="1"/>
  <c r="H25" i="19"/>
  <c r="H22" i="19"/>
  <c r="C30" i="19"/>
  <c r="F30" i="19" l="1"/>
  <c r="G30" i="19"/>
  <c r="H21" i="19"/>
  <c r="H11" i="19"/>
  <c r="E22" i="19"/>
  <c r="E11" i="19"/>
  <c r="F28" i="19"/>
  <c r="G11" i="19" l="1"/>
  <c r="E21" i="19"/>
  <c r="G22" i="19"/>
  <c r="E34" i="19"/>
  <c r="G34" i="19" l="1"/>
  <c r="G21" i="19"/>
  <c r="D34" i="19"/>
  <c r="F34" i="19" l="1"/>
  <c r="D22" i="19"/>
  <c r="F22" i="19" s="1"/>
  <c r="E27" i="19" l="1"/>
  <c r="D27" i="19"/>
  <c r="C27" i="19"/>
  <c r="D21" i="19"/>
  <c r="F21" i="19" s="1"/>
  <c r="D11" i="19"/>
  <c r="F11" i="19" s="1"/>
  <c r="F27" i="19" l="1"/>
  <c r="G27" i="19"/>
  <c r="D26" i="19"/>
  <c r="D25" i="19" s="1"/>
  <c r="D24" i="19" s="1"/>
  <c r="E26" i="19"/>
  <c r="E25" i="19" s="1"/>
  <c r="E24" i="19" s="1"/>
  <c r="C26" i="19"/>
  <c r="C25" i="19" s="1"/>
  <c r="F26" i="19" l="1"/>
  <c r="G26" i="19"/>
  <c r="C24" i="19"/>
  <c r="G25" i="19" l="1"/>
  <c r="F25" i="19"/>
  <c r="G24" i="19" l="1"/>
  <c r="F24" i="19"/>
</calcChain>
</file>

<file path=xl/sharedStrings.xml><?xml version="1.0" encoding="utf-8"?>
<sst xmlns="http://schemas.openxmlformats.org/spreadsheetml/2006/main" count="79" uniqueCount="64">
  <si>
    <t>Số TT</t>
  </si>
  <si>
    <t>Nội dung</t>
  </si>
  <si>
    <t>I</t>
  </si>
  <si>
    <t>Tổng số thu, chi, nộp ngân sách phí, lệ phí</t>
  </si>
  <si>
    <t>Số thu phí, lệ phí</t>
  </si>
  <si>
    <t>Chi từ nguồn thu phí được để lại</t>
  </si>
  <si>
    <t>a</t>
  </si>
  <si>
    <t>Kinh phí nhiệm vụ thường xuyên</t>
  </si>
  <si>
    <t>b</t>
  </si>
  <si>
    <t>Kinh phí nhiệm vụ không thường xuyên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</si>
  <si>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</si>
  <si>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</si>
  <si>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</si>
  <si>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</si>
  <si>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II</t>
  </si>
  <si>
    <t>Dự toán chi ngân sách nhà nước</t>
  </si>
  <si>
    <t>Chi sự nghiệp…………..</t>
  </si>
  <si>
    <t>ĐVT: Triệu đồng.</t>
  </si>
  <si>
    <t>THỦ TRƯỞNG ĐƠN VỊ</t>
  </si>
  <si>
    <t>Đơn vị: Chi cục Tiêu chuẩn Đo lường Chất lượng</t>
  </si>
  <si>
    <t>Chương: 417</t>
  </si>
  <si>
    <t>(Dùng cho đơn vị dự toán cấp trên và đơn vị dự toán sử dụng ngân sách nhà nước)</t>
  </si>
  <si>
    <t>A</t>
  </si>
  <si>
    <t>B</t>
  </si>
  <si>
    <t xml:space="preserve">Lệ phí cấp giấy thông báo tiếp nhận hồ sơ công bố hợp chuẩn </t>
  </si>
  <si>
    <t>Năm trước chuyển sang</t>
  </si>
  <si>
    <t>Biểu số 3 - Ban hành kèm theo Thông tư số 90/2018/TT-BTC 
ngày 28 tháng 9 năm 2018 của Bộ Tài chính</t>
  </si>
  <si>
    <t>Phí</t>
  </si>
  <si>
    <t>III</t>
  </si>
  <si>
    <t>Nguồn ngân sách trong nước</t>
  </si>
  <si>
    <t>1.1</t>
  </si>
  <si>
    <t>1.2</t>
  </si>
  <si>
    <t>Thực hiện/Dự toán năm (tỷ lệ %)</t>
  </si>
  <si>
    <t>Ghi chú
(thực hiện cùng kỳ năm trước: triệu đồng)</t>
  </si>
  <si>
    <t>-</t>
  </si>
  <si>
    <t>2.1</t>
  </si>
  <si>
    <t>Nhiệm vụ khoa học công nghệ cấp quốc gia</t>
  </si>
  <si>
    <t>Nhiệm vụ khoa học công nghệ cấp Bộ</t>
  </si>
  <si>
    <t>Nhiệm vụ khoa học công nghệ cấp cơ sở</t>
  </si>
  <si>
    <t>2.2</t>
  </si>
  <si>
    <t>Kinh phí nhiệm vụ thường xuyên theo chức năng</t>
  </si>
  <si>
    <t>2.3</t>
  </si>
  <si>
    <t>Kinh phí thực hiện nhiệm vụ khoa học và công nghệ</t>
  </si>
  <si>
    <t xml:space="preserve">Kinh phí thực hiện chế độ tự chủ  </t>
  </si>
  <si>
    <t>Kinh phí thường xuyên (nguồn 341 - 13)</t>
  </si>
  <si>
    <t>Kinh phí thưc hiện cải cách tiền lương (nguồn 341 - 14)</t>
  </si>
  <si>
    <t xml:space="preserve">Kinh phí không thực hiện chế độ tự chủ </t>
  </si>
  <si>
    <t xml:space="preserve">Kinh phí sự nghiệp khoa học </t>
  </si>
  <si>
    <t>Kinh phí nhiệm vụ không thường xuyên (Nguồn 103 - 12)</t>
  </si>
  <si>
    <t>Kinh phí mua sắm trang phục thanh tra (nguồn 341 - 12)</t>
  </si>
  <si>
    <t xml:space="preserve">Dự toán năm 
</t>
  </si>
  <si>
    <t>10% Cải cách tiền lương từ KP mua sắm trang phục thanh tra (nguồn 341-14)</t>
  </si>
  <si>
    <t>Hồ Quốc Bình</t>
  </si>
  <si>
    <t>Kinh phí mua sắm tập trung: Máy  vi tính (341-12)</t>
  </si>
  <si>
    <t>Kinh phí đào tạo (085 - 12)</t>
  </si>
  <si>
    <t>4=(3/(1+2))</t>
  </si>
  <si>
    <t>5=(3/6)</t>
  </si>
  <si>
    <t>CÔNG KHAI THỰC HIỆN DỰ TOÁN THU- CHI NGÂN SÁCH NĂM 2024</t>
  </si>
  <si>
    <t>Ninh Thuận, ngày       tháng  01 năm 2025</t>
  </si>
  <si>
    <t>Thực hiện năm 2024</t>
  </si>
  <si>
    <t>Thực hiện năm 2024 so với cùng kỳ năm trước (tỷ lệ %)</t>
  </si>
  <si>
    <t>Kinh phí sự nghiệp khác - Đảm bảo ISO (Kinh phí triển khai hệ thống quản lý chất lượng theo tiêu chuẩn quốc gia TCVN ISO 9001: 2015 (nguồn 341-12)</t>
  </si>
  <si>
    <t>Tiền thưởng theo Nghị định 73/2024/NĐ-CP</t>
  </si>
  <si>
    <r>
      <rPr>
        <b/>
        <sz val="14"/>
        <rFont val="Times New Roman"/>
        <family val="1"/>
      </rPr>
      <t>* Ghi chú:</t>
    </r>
    <r>
      <rPr>
        <sz val="14"/>
        <rFont val="Times New Roman"/>
        <family val="1"/>
      </rPr>
      <t xml:space="preserve"> cột 2 (Dự toán năm): là số dự toán sau khi đã trừ tiết kiệm, cắt giảm 5% chi thường xuyên ngân sách năm 2024 theo Nghị quyết số 119/NQ-CP ngày 07/8/2024 của Chính phủ: 58.970.000 đồng (trong đó: Kinh phí sự nghiệp: 42.220.000 đồng, kinh phí đảm bảo ISO: 8.110.000 đồng; kinh phí tự chủ: 8.640.000 đồng).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</si>
</sst>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_$_-;\-* #,##0.00\ _$_-;_-* &quot;-&quot;??\ _$_-;_-@_-"/>
    <numFmt numFmtId="165" formatCode="_-* #,##0\ _$_-;\-* #,##0\ _$_-;_-* &quot;-&quot;??\ _$_-;_-@_-"/>
    <numFmt numFmtId="166" formatCode="_-* #,##0.000\ _$_-;\-* #,##0.000\ _$_-;_-* &quot;-&quot;??\ _$_-;_-@_-"/>
    <numFmt numFmtId="167" formatCode="0.000"/>
    <numFmt numFmtId="168" formatCode="_(* #,##0.000_);_(* \(#,##0.000\);_(* &quot;-&quot;???_);_(@_)"/>
    <numFmt numFmtId="169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9" fontId="2" fillId="0" borderId="1" xfId="0" applyNumberFormat="1" applyFont="1" applyBorder="1" applyAlignment="1">
      <alignment horizontal="right" vertical="center"/>
    </xf>
    <xf numFmtId="169" fontId="2" fillId="2" borderId="1" xfId="1" applyNumberFormat="1" applyFont="1" applyFill="1" applyBorder="1" applyAlignment="1">
      <alignment horizontal="right" vertical="center" wrapText="1"/>
    </xf>
    <xf numFmtId="167" fontId="3" fillId="2" borderId="1" xfId="0" applyNumberFormat="1" applyFont="1" applyFill="1" applyBorder="1" applyAlignment="1">
      <alignment horizontal="right" vertical="center" wrapText="1"/>
    </xf>
    <xf numFmtId="167" fontId="2" fillId="2" borderId="1" xfId="1" applyNumberFormat="1" applyFont="1" applyFill="1" applyBorder="1" applyAlignment="1">
      <alignment horizontal="right" vertical="center" wrapText="1"/>
    </xf>
    <xf numFmtId="165" fontId="3" fillId="2" borderId="1" xfId="1" applyNumberFormat="1" applyFont="1" applyFill="1" applyBorder="1" applyAlignment="1">
      <alignment horizontal="right" vertical="center" wrapText="1"/>
    </xf>
    <xf numFmtId="165" fontId="2" fillId="2" borderId="1" xfId="1" applyNumberFormat="1" applyFont="1" applyFill="1" applyBorder="1" applyAlignment="1">
      <alignment horizontal="right" vertical="center" wrapText="1"/>
    </xf>
    <xf numFmtId="166" fontId="3" fillId="2" borderId="1" xfId="1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right" vertical="center" wrapText="1"/>
    </xf>
    <xf numFmtId="16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2" fontId="3" fillId="2" borderId="1" xfId="1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169" fontId="3" fillId="3" borderId="1" xfId="0" applyNumberFormat="1" applyFont="1" applyFill="1" applyBorder="1" applyAlignment="1">
      <alignment horizontal="right" vertical="center" wrapText="1"/>
    </xf>
    <xf numFmtId="169" fontId="3" fillId="2" borderId="1" xfId="1" applyNumberFormat="1" applyFont="1" applyFill="1" applyBorder="1" applyAlignment="1">
      <alignment horizontal="right" vertical="center" wrapText="1"/>
    </xf>
    <xf numFmtId="169" fontId="2" fillId="2" borderId="4" xfId="0" applyNumberFormat="1" applyFont="1" applyFill="1" applyBorder="1" applyAlignment="1">
      <alignment vertical="center" wrapText="1"/>
    </xf>
    <xf numFmtId="169" fontId="5" fillId="2" borderId="4" xfId="0" applyNumberFormat="1" applyFont="1" applyFill="1" applyBorder="1" applyAlignment="1">
      <alignment vertical="center" wrapText="1"/>
    </xf>
    <xf numFmtId="169" fontId="5" fillId="2" borderId="1" xfId="0" applyNumberFormat="1" applyFont="1" applyFill="1" applyBorder="1" applyAlignment="1">
      <alignment vertical="center" wrapText="1"/>
    </xf>
    <xf numFmtId="169" fontId="2" fillId="2" borderId="1" xfId="0" applyNumberFormat="1" applyFont="1" applyFill="1" applyBorder="1" applyAlignment="1">
      <alignment vertical="center" wrapText="1"/>
    </xf>
    <xf numFmtId="169" fontId="3" fillId="2" borderId="1" xfId="0" applyNumberFormat="1" applyFont="1" applyFill="1" applyBorder="1" applyAlignment="1">
      <alignment horizontal="center" vertical="center" wrapText="1"/>
    </xf>
    <xf numFmtId="169" fontId="2" fillId="2" borderId="3" xfId="1" applyNumberFormat="1" applyFont="1" applyFill="1" applyBorder="1" applyAlignment="1">
      <alignment horizontal="right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169" fontId="5" fillId="2" borderId="3" xfId="1" applyNumberFormat="1" applyFont="1" applyFill="1" applyBorder="1" applyAlignment="1">
      <alignment horizontal="right" vertical="center" wrapText="1"/>
    </xf>
    <xf numFmtId="169" fontId="5" fillId="2" borderId="4" xfId="1" applyNumberFormat="1" applyFont="1" applyFill="1" applyBorder="1" applyAlignment="1">
      <alignment horizontal="right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69" fontId="5" fillId="2" borderId="1" xfId="1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169" fontId="2" fillId="0" borderId="0" xfId="0" applyNumberFormat="1" applyFont="1"/>
    <xf numFmtId="169" fontId="3" fillId="0" borderId="0" xfId="0" applyNumberFormat="1" applyFont="1"/>
    <xf numFmtId="166" fontId="3" fillId="0" borderId="0" xfId="0" applyNumberFormat="1" applyFont="1"/>
    <xf numFmtId="0" fontId="3" fillId="3" borderId="0" xfId="0" applyFont="1" applyFill="1"/>
    <xf numFmtId="166" fontId="3" fillId="3" borderId="0" xfId="0" applyNumberFormat="1" applyFont="1" applyFill="1"/>
    <xf numFmtId="168" fontId="3" fillId="0" borderId="0" xfId="0" applyNumberFormat="1" applyFont="1"/>
    <xf numFmtId="168" fontId="2" fillId="0" borderId="0" xfId="0" applyNumberFormat="1" applyFont="1"/>
    <xf numFmtId="168" fontId="5" fillId="0" borderId="0" xfId="0" applyNumberFormat="1" applyFont="1"/>
    <xf numFmtId="43" fontId="5" fillId="0" borderId="0" xfId="0" applyNumberFormat="1" applyFont="1"/>
    <xf numFmtId="0" fontId="5" fillId="0" borderId="0" xfId="0" applyFont="1"/>
    <xf numFmtId="169" fontId="5" fillId="0" borderId="0" xfId="0" applyNumberFormat="1" applyFont="1"/>
    <xf numFmtId="164" fontId="3" fillId="0" borderId="0" xfId="1" applyFont="1"/>
    <xf numFmtId="10" fontId="3" fillId="2" borderId="4" xfId="0" applyNumberFormat="1" applyFont="1" applyFill="1" applyBorder="1" applyAlignment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10" fontId="5" fillId="2" borderId="4" xfId="0" applyNumberFormat="1" applyFont="1" applyFill="1" applyBorder="1" applyAlignment="1">
      <alignment horizontal="center" vertical="center" wrapText="1"/>
    </xf>
    <xf numFmtId="9" fontId="5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2" fillId="2" borderId="5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A8" workbookViewId="0">
      <selection activeCell="B12" sqref="B12"/>
    </sheetView>
  </sheetViews>
  <sheetFormatPr defaultColWidth="9.140625" defaultRowHeight="18.75" x14ac:dyDescent="0.3"/>
  <cols>
    <col min="1" max="1" width="6.5703125" style="2" customWidth="1"/>
    <col min="2" max="2" width="46.42578125" style="2" customWidth="1"/>
    <col min="3" max="3" width="11.140625" style="2" customWidth="1"/>
    <col min="4" max="4" width="13" style="2" customWidth="1"/>
    <col min="5" max="5" width="14.140625" style="2" customWidth="1"/>
    <col min="6" max="6" width="16.28515625" style="2" customWidth="1"/>
    <col min="7" max="7" width="15.28515625" style="2" customWidth="1"/>
    <col min="8" max="8" width="14.5703125" style="2" customWidth="1"/>
    <col min="9" max="9" width="23.7109375" style="2" customWidth="1"/>
    <col min="10" max="10" width="18" style="2" bestFit="1" customWidth="1"/>
    <col min="11" max="11" width="14.7109375" style="2" customWidth="1"/>
    <col min="12" max="16384" width="9.140625" style="2"/>
  </cols>
  <sheetData>
    <row r="1" spans="1:8" ht="42.75" customHeight="1" x14ac:dyDescent="0.3">
      <c r="A1" s="80" t="s">
        <v>26</v>
      </c>
      <c r="B1" s="80"/>
      <c r="C1" s="80"/>
      <c r="D1" s="80"/>
      <c r="E1" s="80"/>
      <c r="F1" s="80"/>
      <c r="G1" s="80"/>
      <c r="H1" s="80"/>
    </row>
    <row r="2" spans="1:8" s="4" customFormat="1" x14ac:dyDescent="0.3">
      <c r="A2" s="81" t="s">
        <v>19</v>
      </c>
      <c r="B2" s="81"/>
      <c r="C2" s="81"/>
      <c r="D2" s="81"/>
      <c r="E2" s="81"/>
      <c r="F2" s="81"/>
      <c r="G2" s="81"/>
      <c r="H2" s="81"/>
    </row>
    <row r="3" spans="1:8" s="4" customFormat="1" x14ac:dyDescent="0.3">
      <c r="A3" s="81" t="s">
        <v>20</v>
      </c>
      <c r="B3" s="81"/>
      <c r="C3" s="81"/>
      <c r="D3" s="81"/>
      <c r="E3" s="81"/>
      <c r="F3" s="81"/>
      <c r="G3" s="81"/>
      <c r="H3" s="81"/>
    </row>
    <row r="4" spans="1:8" s="4" customFormat="1" x14ac:dyDescent="0.3">
      <c r="A4" s="76"/>
      <c r="B4" s="76"/>
      <c r="C4" s="76"/>
      <c r="D4" s="76"/>
      <c r="E4" s="76"/>
      <c r="F4" s="76"/>
      <c r="G4" s="76"/>
    </row>
    <row r="5" spans="1:8" ht="20.25" customHeight="1" x14ac:dyDescent="0.3">
      <c r="A5" s="79" t="s">
        <v>57</v>
      </c>
      <c r="B5" s="79"/>
      <c r="C5" s="79"/>
      <c r="D5" s="79"/>
      <c r="E5" s="79"/>
      <c r="F5" s="79"/>
      <c r="G5" s="79"/>
      <c r="H5" s="79"/>
    </row>
    <row r="6" spans="1:8" x14ac:dyDescent="0.3">
      <c r="A6" s="82" t="s">
        <v>21</v>
      </c>
      <c r="B6" s="82"/>
      <c r="C6" s="82"/>
      <c r="D6" s="82"/>
      <c r="E6" s="82"/>
      <c r="F6" s="82"/>
      <c r="G6" s="82"/>
      <c r="H6" s="82"/>
    </row>
    <row r="7" spans="1:8" ht="22.5" customHeight="1" x14ac:dyDescent="0.3">
      <c r="E7" s="83" t="s">
        <v>17</v>
      </c>
      <c r="F7" s="83"/>
      <c r="G7" s="83"/>
      <c r="H7" s="83"/>
    </row>
    <row r="8" spans="1:8" ht="114" customHeight="1" x14ac:dyDescent="0.3">
      <c r="A8" s="12" t="s">
        <v>0</v>
      </c>
      <c r="B8" s="12" t="s">
        <v>1</v>
      </c>
      <c r="C8" s="13" t="s">
        <v>25</v>
      </c>
      <c r="D8" s="12" t="s">
        <v>50</v>
      </c>
      <c r="E8" s="12" t="s">
        <v>59</v>
      </c>
      <c r="F8" s="12" t="s">
        <v>32</v>
      </c>
      <c r="G8" s="13" t="s">
        <v>60</v>
      </c>
      <c r="H8" s="10" t="s">
        <v>33</v>
      </c>
    </row>
    <row r="9" spans="1:8" s="77" customFormat="1" ht="18.75" customHeight="1" x14ac:dyDescent="0.25">
      <c r="A9" s="8" t="s">
        <v>22</v>
      </c>
      <c r="B9" s="8" t="s">
        <v>23</v>
      </c>
      <c r="C9" s="8">
        <v>1</v>
      </c>
      <c r="D9" s="8">
        <v>2</v>
      </c>
      <c r="E9" s="8">
        <v>3</v>
      </c>
      <c r="F9" s="11" t="s">
        <v>55</v>
      </c>
      <c r="G9" s="8" t="s">
        <v>56</v>
      </c>
      <c r="H9" s="9">
        <v>6</v>
      </c>
    </row>
    <row r="10" spans="1:8" s="4" customFormat="1" ht="44.25" customHeight="1" x14ac:dyDescent="0.3">
      <c r="A10" s="6" t="s">
        <v>22</v>
      </c>
      <c r="B10" s="7" t="s">
        <v>3</v>
      </c>
      <c r="C10" s="7"/>
      <c r="D10" s="6"/>
      <c r="E10" s="6"/>
      <c r="F10" s="29"/>
      <c r="G10" s="29"/>
      <c r="H10" s="23"/>
    </row>
    <row r="11" spans="1:8" s="4" customFormat="1" ht="25.5" customHeight="1" x14ac:dyDescent="0.3">
      <c r="A11" s="12" t="s">
        <v>2</v>
      </c>
      <c r="B11" s="5" t="s">
        <v>4</v>
      </c>
      <c r="C11" s="5"/>
      <c r="D11" s="16">
        <f>SUM(D12:D13)</f>
        <v>1.5</v>
      </c>
      <c r="E11" s="16">
        <f>SUM(E12:E13)</f>
        <v>2.7</v>
      </c>
      <c r="F11" s="67">
        <f>E11/(C11+D11)</f>
        <v>1.8</v>
      </c>
      <c r="G11" s="70">
        <f>E11/H11</f>
        <v>1.3846153846153848</v>
      </c>
      <c r="H11" s="16">
        <f>SUM(H12:H13)</f>
        <v>1.95</v>
      </c>
    </row>
    <row r="12" spans="1:8" ht="42" customHeight="1" x14ac:dyDescent="0.3">
      <c r="A12" s="3">
        <v>1</v>
      </c>
      <c r="B12" s="1" t="s">
        <v>24</v>
      </c>
      <c r="C12" s="1"/>
      <c r="D12" s="17">
        <v>1.5</v>
      </c>
      <c r="E12" s="17">
        <v>2.7</v>
      </c>
      <c r="F12" s="67">
        <f>E12/(C12+D12)</f>
        <v>1.8</v>
      </c>
      <c r="G12" s="71">
        <f>E12/H12</f>
        <v>1.3846153846153848</v>
      </c>
      <c r="H12" s="25">
        <v>1.95</v>
      </c>
    </row>
    <row r="13" spans="1:8" ht="24.75" customHeight="1" x14ac:dyDescent="0.3">
      <c r="A13" s="3">
        <v>2</v>
      </c>
      <c r="B13" s="1" t="s">
        <v>27</v>
      </c>
      <c r="C13" s="1"/>
      <c r="D13" s="17"/>
      <c r="E13" s="17"/>
      <c r="F13" s="30"/>
      <c r="G13" s="21"/>
      <c r="H13" s="26"/>
    </row>
    <row r="14" spans="1:8" s="4" customFormat="1" ht="24.75" customHeight="1" x14ac:dyDescent="0.3">
      <c r="A14" s="12" t="s">
        <v>14</v>
      </c>
      <c r="B14" s="5" t="s">
        <v>5</v>
      </c>
      <c r="C14" s="5"/>
      <c r="D14" s="18"/>
      <c r="E14" s="27"/>
      <c r="F14" s="30"/>
      <c r="G14" s="21"/>
      <c r="H14" s="28"/>
    </row>
    <row r="15" spans="1:8" s="4" customFormat="1" ht="24.75" customHeight="1" x14ac:dyDescent="0.3">
      <c r="A15" s="12">
        <v>1</v>
      </c>
      <c r="B15" s="5" t="s">
        <v>16</v>
      </c>
      <c r="C15" s="5"/>
      <c r="D15" s="18"/>
      <c r="E15" s="27"/>
      <c r="F15" s="30"/>
      <c r="G15" s="21"/>
      <c r="H15" s="28"/>
    </row>
    <row r="16" spans="1:8" ht="24.75" customHeight="1" x14ac:dyDescent="0.3">
      <c r="A16" s="3" t="s">
        <v>6</v>
      </c>
      <c r="B16" s="1" t="s">
        <v>7</v>
      </c>
      <c r="C16" s="1"/>
      <c r="D16" s="19"/>
      <c r="E16" s="24"/>
      <c r="F16" s="30"/>
      <c r="G16" s="21"/>
      <c r="H16" s="26"/>
    </row>
    <row r="17" spans="1:11" ht="24.75" customHeight="1" x14ac:dyDescent="0.3">
      <c r="A17" s="3" t="s">
        <v>8</v>
      </c>
      <c r="B17" s="1" t="s">
        <v>9</v>
      </c>
      <c r="C17" s="1"/>
      <c r="D17" s="19"/>
      <c r="E17" s="24"/>
      <c r="F17" s="30"/>
      <c r="G17" s="21"/>
      <c r="H17" s="26"/>
    </row>
    <row r="18" spans="1:11" s="4" customFormat="1" ht="24.75" customHeight="1" x14ac:dyDescent="0.3">
      <c r="A18" s="12">
        <v>2</v>
      </c>
      <c r="B18" s="5" t="s">
        <v>10</v>
      </c>
      <c r="C18" s="5"/>
      <c r="D18" s="18"/>
      <c r="E18" s="27"/>
      <c r="F18" s="30"/>
      <c r="G18" s="21"/>
      <c r="H18" s="28"/>
    </row>
    <row r="19" spans="1:11" ht="24.75" customHeight="1" x14ac:dyDescent="0.3">
      <c r="A19" s="3" t="s">
        <v>6</v>
      </c>
      <c r="B19" s="1" t="s">
        <v>11</v>
      </c>
      <c r="C19" s="1"/>
      <c r="D19" s="19"/>
      <c r="E19" s="24"/>
      <c r="F19" s="30"/>
      <c r="G19" s="21"/>
      <c r="H19" s="26"/>
    </row>
    <row r="20" spans="1:11" ht="24.75" customHeight="1" x14ac:dyDescent="0.3">
      <c r="A20" s="3" t="s">
        <v>8</v>
      </c>
      <c r="B20" s="1" t="s">
        <v>12</v>
      </c>
      <c r="C20" s="1"/>
      <c r="D20" s="19"/>
      <c r="E20" s="24"/>
      <c r="F20" s="30"/>
      <c r="G20" s="21"/>
      <c r="H20" s="26"/>
    </row>
    <row r="21" spans="1:11" s="4" customFormat="1" ht="25.5" customHeight="1" x14ac:dyDescent="0.3">
      <c r="A21" s="12" t="s">
        <v>28</v>
      </c>
      <c r="B21" s="5" t="s">
        <v>13</v>
      </c>
      <c r="C21" s="5"/>
      <c r="D21" s="20">
        <f>SUM(D22:D23)</f>
        <v>1.5</v>
      </c>
      <c r="E21" s="20">
        <f>SUM(E22:E23)</f>
        <v>2.7</v>
      </c>
      <c r="F21" s="67">
        <f>E21/(C21+D21)</f>
        <v>1.8</v>
      </c>
      <c r="G21" s="70">
        <f>E21/H21</f>
        <v>1.3846153846153848</v>
      </c>
      <c r="H21" s="20">
        <f>SUM(H22:H23)</f>
        <v>1.95</v>
      </c>
    </row>
    <row r="22" spans="1:11" ht="51" customHeight="1" x14ac:dyDescent="0.3">
      <c r="A22" s="3">
        <v>1</v>
      </c>
      <c r="B22" s="1" t="s">
        <v>24</v>
      </c>
      <c r="C22" s="1"/>
      <c r="D22" s="15">
        <f>D12</f>
        <v>1.5</v>
      </c>
      <c r="E22" s="15">
        <f>E12</f>
        <v>2.7</v>
      </c>
      <c r="F22" s="72">
        <f>E22/(C22+D22)</f>
        <v>1.8</v>
      </c>
      <c r="G22" s="71">
        <f>E22/H22</f>
        <v>1.3846153846153848</v>
      </c>
      <c r="H22" s="14">
        <f>H12</f>
        <v>1.95</v>
      </c>
    </row>
    <row r="23" spans="1:11" ht="27.75" customHeight="1" x14ac:dyDescent="0.3">
      <c r="A23" s="3">
        <v>2</v>
      </c>
      <c r="B23" s="1" t="s">
        <v>27</v>
      </c>
      <c r="C23" s="1"/>
      <c r="D23" s="22"/>
      <c r="E23" s="22"/>
      <c r="F23" s="66"/>
      <c r="G23" s="68"/>
      <c r="H23" s="31"/>
    </row>
    <row r="24" spans="1:11" s="4" customFormat="1" ht="30" customHeight="1" x14ac:dyDescent="0.3">
      <c r="A24" s="6" t="s">
        <v>23</v>
      </c>
      <c r="B24" s="7" t="s">
        <v>15</v>
      </c>
      <c r="C24" s="32">
        <f>C25</f>
        <v>0</v>
      </c>
      <c r="D24" s="32">
        <f>D25</f>
        <v>2948.2429999999999</v>
      </c>
      <c r="E24" s="32">
        <f>E25+E43</f>
        <v>2628.6220000000003</v>
      </c>
      <c r="F24" s="66">
        <f>E24/(C24+D24)</f>
        <v>0.89158932964480886</v>
      </c>
      <c r="G24" s="68">
        <f>E24/H24</f>
        <v>1.11573712696062</v>
      </c>
      <c r="H24" s="32">
        <f t="shared" ref="H24" si="0">H25</f>
        <v>2355.9510000000005</v>
      </c>
      <c r="I24" s="55"/>
      <c r="K24" s="56"/>
    </row>
    <row r="25" spans="1:11" s="57" customFormat="1" ht="32.25" customHeight="1" x14ac:dyDescent="0.3">
      <c r="A25" s="6" t="s">
        <v>2</v>
      </c>
      <c r="B25" s="7" t="s">
        <v>29</v>
      </c>
      <c r="C25" s="32">
        <f>C26+C34+C41</f>
        <v>0</v>
      </c>
      <c r="D25" s="32">
        <f>D26+D34+D41+D42+D43</f>
        <v>2948.2429999999999</v>
      </c>
      <c r="E25" s="32">
        <f>E26+E34+E41+E42+E43</f>
        <v>2628.6220000000003</v>
      </c>
      <c r="F25" s="66">
        <f t="shared" ref="F25:F26" si="1">E25/(C25+D25)</f>
        <v>0.89158932964480886</v>
      </c>
      <c r="G25" s="68">
        <f t="shared" ref="G25:G26" si="2">E25/H25</f>
        <v>1.11573712696062</v>
      </c>
      <c r="H25" s="32">
        <f>H26+H34+H41+H42+H43</f>
        <v>2355.9510000000005</v>
      </c>
      <c r="K25" s="58"/>
    </row>
    <row r="26" spans="1:11" s="4" customFormat="1" ht="32.25" customHeight="1" x14ac:dyDescent="0.3">
      <c r="A26" s="12">
        <v>1</v>
      </c>
      <c r="B26" s="5" t="s">
        <v>10</v>
      </c>
      <c r="C26" s="33">
        <f>C27+C30</f>
        <v>0</v>
      </c>
      <c r="D26" s="33">
        <f>D27+D30</f>
        <v>1880.806</v>
      </c>
      <c r="E26" s="33">
        <f t="shared" ref="E26" si="3">E27+E30</f>
        <v>1872.9959999999999</v>
      </c>
      <c r="F26" s="66">
        <f t="shared" si="1"/>
        <v>0.99584752494409301</v>
      </c>
      <c r="G26" s="68">
        <f t="shared" si="2"/>
        <v>1.2914479486067429</v>
      </c>
      <c r="H26" s="33">
        <f t="shared" ref="H26" si="4">H27+H30</f>
        <v>1450.3070000000002</v>
      </c>
      <c r="I26" s="59"/>
    </row>
    <row r="27" spans="1:11" ht="30" customHeight="1" x14ac:dyDescent="0.3">
      <c r="A27" s="40" t="s">
        <v>30</v>
      </c>
      <c r="B27" s="41" t="s">
        <v>43</v>
      </c>
      <c r="C27" s="34">
        <f>SUM(C28:C29)</f>
        <v>0</v>
      </c>
      <c r="D27" s="34">
        <f t="shared" ref="D27:E27" si="5">SUM(D28:D29)</f>
        <v>1872.136</v>
      </c>
      <c r="E27" s="34">
        <f t="shared" si="5"/>
        <v>1872.136</v>
      </c>
      <c r="F27" s="72">
        <f>E27/(C27+D27)</f>
        <v>1</v>
      </c>
      <c r="G27" s="73">
        <f>E27/H27</f>
        <v>1.3127322269880102</v>
      </c>
      <c r="H27" s="34">
        <f t="shared" ref="H27" si="6">SUM(H28:H29)</f>
        <v>1426.1370000000002</v>
      </c>
      <c r="I27" s="60"/>
    </row>
    <row r="28" spans="1:11" s="63" customFormat="1" ht="30" customHeight="1" x14ac:dyDescent="0.3">
      <c r="A28" s="42" t="s">
        <v>34</v>
      </c>
      <c r="B28" s="43" t="s">
        <v>44</v>
      </c>
      <c r="C28" s="35"/>
      <c r="D28" s="49">
        <v>1852.9359999999999</v>
      </c>
      <c r="E28" s="45">
        <f>D28</f>
        <v>1852.9359999999999</v>
      </c>
      <c r="F28" s="75">
        <f>E28/(C28+D28)</f>
        <v>1</v>
      </c>
      <c r="G28" s="73">
        <f t="shared" ref="G28:G31" si="7">E28/H28</f>
        <v>1.3597554263673974</v>
      </c>
      <c r="H28" s="45">
        <v>1362.6980000000001</v>
      </c>
      <c r="I28" s="61"/>
      <c r="J28" s="62"/>
      <c r="K28" s="62"/>
    </row>
    <row r="29" spans="1:11" s="63" customFormat="1" ht="48.75" customHeight="1" x14ac:dyDescent="0.3">
      <c r="A29" s="42" t="s">
        <v>34</v>
      </c>
      <c r="B29" s="43" t="s">
        <v>45</v>
      </c>
      <c r="C29" s="36"/>
      <c r="D29" s="49">
        <v>19.2</v>
      </c>
      <c r="E29" s="45">
        <f>D29</f>
        <v>19.2</v>
      </c>
      <c r="F29" s="75">
        <f t="shared" ref="F29:F32" si="8">E29/(C29+D29)</f>
        <v>1</v>
      </c>
      <c r="G29" s="73">
        <f t="shared" si="7"/>
        <v>0.30265294219644068</v>
      </c>
      <c r="H29" s="44">
        <v>63.439</v>
      </c>
      <c r="I29" s="61"/>
    </row>
    <row r="30" spans="1:11" ht="35.25" customHeight="1" x14ac:dyDescent="0.3">
      <c r="A30" s="46" t="s">
        <v>31</v>
      </c>
      <c r="B30" s="1" t="s">
        <v>46</v>
      </c>
      <c r="C30" s="37">
        <f>SUM(C31:C32)</f>
        <v>0</v>
      </c>
      <c r="D30" s="15">
        <f>SUM(D31:D33)</f>
        <v>8.67</v>
      </c>
      <c r="E30" s="15">
        <f>SUM(E31:E33)</f>
        <v>0.86</v>
      </c>
      <c r="F30" s="74">
        <f t="shared" si="8"/>
        <v>9.919261822376009E-2</v>
      </c>
      <c r="G30" s="73">
        <f t="shared" si="7"/>
        <v>3.558129913115432E-2</v>
      </c>
      <c r="H30" s="15">
        <f>SUM(H31:H33)</f>
        <v>24.17</v>
      </c>
      <c r="I30" s="54"/>
    </row>
    <row r="31" spans="1:11" s="63" customFormat="1" ht="51" customHeight="1" x14ac:dyDescent="0.3">
      <c r="A31" s="47" t="s">
        <v>34</v>
      </c>
      <c r="B31" s="48" t="s">
        <v>49</v>
      </c>
      <c r="C31" s="36"/>
      <c r="D31" s="49">
        <f>8.67-0.86</f>
        <v>7.81</v>
      </c>
      <c r="E31" s="49"/>
      <c r="F31" s="75">
        <f t="shared" si="8"/>
        <v>0</v>
      </c>
      <c r="G31" s="73">
        <f t="shared" si="7"/>
        <v>0</v>
      </c>
      <c r="H31" s="49">
        <v>7.32</v>
      </c>
      <c r="I31" s="64"/>
    </row>
    <row r="32" spans="1:11" s="63" customFormat="1" ht="60.75" customHeight="1" x14ac:dyDescent="0.3">
      <c r="A32" s="47" t="s">
        <v>34</v>
      </c>
      <c r="B32" s="48" t="s">
        <v>51</v>
      </c>
      <c r="C32" s="36"/>
      <c r="D32" s="49">
        <v>0.86</v>
      </c>
      <c r="E32" s="49">
        <f>D32</f>
        <v>0.86</v>
      </c>
      <c r="F32" s="75">
        <f t="shared" si="8"/>
        <v>1</v>
      </c>
      <c r="G32" s="73"/>
      <c r="H32" s="49">
        <v>3.02</v>
      </c>
      <c r="I32" s="64"/>
    </row>
    <row r="33" spans="1:9" s="63" customFormat="1" ht="44.1" customHeight="1" x14ac:dyDescent="0.3">
      <c r="A33" s="47" t="s">
        <v>34</v>
      </c>
      <c r="B33" s="48" t="s">
        <v>53</v>
      </c>
      <c r="C33" s="36"/>
      <c r="D33" s="49"/>
      <c r="E33" s="49"/>
      <c r="F33" s="75"/>
      <c r="G33" s="73"/>
      <c r="H33" s="49">
        <v>13.83</v>
      </c>
      <c r="I33" s="64"/>
    </row>
    <row r="34" spans="1:9" s="4" customFormat="1" ht="27.75" customHeight="1" x14ac:dyDescent="0.3">
      <c r="A34" s="12">
        <v>2</v>
      </c>
      <c r="B34" s="50" t="s">
        <v>47</v>
      </c>
      <c r="C34" s="38"/>
      <c r="D34" s="33">
        <f>D35+D39+D40</f>
        <v>802.27</v>
      </c>
      <c r="E34" s="33">
        <f>E35+E39+E40</f>
        <v>552.40200000000004</v>
      </c>
      <c r="F34" s="66">
        <f>E34/(C34+D34)</f>
        <v>0.68854874294190238</v>
      </c>
      <c r="G34" s="68">
        <f>E34/H34</f>
        <v>0.7439156431803492</v>
      </c>
      <c r="H34" s="33">
        <f>H35+H39+H40</f>
        <v>742.56</v>
      </c>
      <c r="I34" s="65"/>
    </row>
    <row r="35" spans="1:9" ht="51" customHeight="1" x14ac:dyDescent="0.3">
      <c r="A35" s="51" t="s">
        <v>35</v>
      </c>
      <c r="B35" s="52" t="s">
        <v>42</v>
      </c>
      <c r="C35" s="39"/>
      <c r="D35" s="39"/>
      <c r="E35" s="39"/>
      <c r="F35" s="69"/>
      <c r="G35" s="69"/>
      <c r="H35" s="39"/>
      <c r="I35" s="60"/>
    </row>
    <row r="36" spans="1:9" ht="27.6" customHeight="1" x14ac:dyDescent="0.3">
      <c r="A36" s="53" t="s">
        <v>34</v>
      </c>
      <c r="B36" s="52" t="s">
        <v>36</v>
      </c>
      <c r="C36" s="39"/>
      <c r="D36" s="39"/>
      <c r="E36" s="39"/>
      <c r="F36" s="69"/>
      <c r="G36" s="69"/>
      <c r="H36" s="39"/>
      <c r="I36" s="60"/>
    </row>
    <row r="37" spans="1:9" ht="24" customHeight="1" x14ac:dyDescent="0.3">
      <c r="A37" s="53" t="s">
        <v>34</v>
      </c>
      <c r="B37" s="52" t="s">
        <v>37</v>
      </c>
      <c r="C37" s="39"/>
      <c r="D37" s="39"/>
      <c r="E37" s="39"/>
      <c r="F37" s="69"/>
      <c r="G37" s="69"/>
      <c r="H37" s="39"/>
      <c r="I37" s="60"/>
    </row>
    <row r="38" spans="1:9" ht="30" customHeight="1" x14ac:dyDescent="0.3">
      <c r="A38" s="53" t="s">
        <v>34</v>
      </c>
      <c r="B38" s="52" t="s">
        <v>38</v>
      </c>
      <c r="C38" s="39"/>
      <c r="D38" s="39"/>
      <c r="E38" s="39"/>
      <c r="F38" s="69"/>
      <c r="G38" s="69"/>
      <c r="H38" s="39"/>
      <c r="I38" s="60"/>
    </row>
    <row r="39" spans="1:9" ht="45.75" customHeight="1" x14ac:dyDescent="0.3">
      <c r="A39" s="51" t="s">
        <v>39</v>
      </c>
      <c r="B39" s="52" t="s">
        <v>40</v>
      </c>
      <c r="C39" s="39"/>
      <c r="D39" s="39"/>
      <c r="E39" s="39"/>
      <c r="F39" s="69"/>
      <c r="G39" s="69"/>
      <c r="H39" s="39"/>
      <c r="I39" s="60"/>
    </row>
    <row r="40" spans="1:9" ht="44.25" customHeight="1" x14ac:dyDescent="0.3">
      <c r="A40" s="3" t="s">
        <v>41</v>
      </c>
      <c r="B40" s="1" t="s">
        <v>48</v>
      </c>
      <c r="C40" s="15"/>
      <c r="D40" s="15">
        <v>802.27</v>
      </c>
      <c r="E40" s="15">
        <v>552.40200000000004</v>
      </c>
      <c r="F40" s="69">
        <f>E40/D40</f>
        <v>0.68854874294190238</v>
      </c>
      <c r="G40" s="69">
        <f>E40/H40</f>
        <v>0.7439156431803492</v>
      </c>
      <c r="H40" s="15">
        <v>742.56</v>
      </c>
      <c r="I40" s="60"/>
    </row>
    <row r="41" spans="1:9" s="4" customFormat="1" ht="32.25" customHeight="1" x14ac:dyDescent="0.3">
      <c r="A41" s="12">
        <v>3</v>
      </c>
      <c r="B41" s="5" t="s">
        <v>54</v>
      </c>
      <c r="C41" s="33"/>
      <c r="D41" s="33">
        <v>22.78</v>
      </c>
      <c r="E41" s="33">
        <f>D41</f>
        <v>22.78</v>
      </c>
      <c r="F41" s="71">
        <f>E41/D41</f>
        <v>1</v>
      </c>
      <c r="G41" s="69">
        <f>E41/H41</f>
        <v>4.7066115702479339</v>
      </c>
      <c r="H41" s="33">
        <v>4.84</v>
      </c>
      <c r="I41" s="59"/>
    </row>
    <row r="42" spans="1:9" s="4" customFormat="1" ht="83.25" customHeight="1" x14ac:dyDescent="0.3">
      <c r="A42" s="12">
        <v>4</v>
      </c>
      <c r="B42" s="5" t="s">
        <v>61</v>
      </c>
      <c r="C42" s="33"/>
      <c r="D42" s="33">
        <v>242.12</v>
      </c>
      <c r="E42" s="33">
        <v>180.44399999999999</v>
      </c>
      <c r="F42" s="69">
        <f t="shared" ref="F42" si="9">E42/(C42+D42)</f>
        <v>0.74526680984635707</v>
      </c>
      <c r="G42" s="69">
        <f t="shared" ref="G42" si="10">E42/H42</f>
        <v>1.1402896792295443</v>
      </c>
      <c r="H42" s="33">
        <v>158.244</v>
      </c>
      <c r="I42" s="59"/>
    </row>
    <row r="43" spans="1:9" s="4" customFormat="1" ht="39" customHeight="1" x14ac:dyDescent="0.3">
      <c r="A43" s="12">
        <v>5</v>
      </c>
      <c r="B43" s="5" t="s">
        <v>62</v>
      </c>
      <c r="C43" s="33"/>
      <c r="D43" s="33">
        <v>0.26700000000000002</v>
      </c>
      <c r="E43" s="33"/>
      <c r="F43" s="69"/>
      <c r="G43" s="69"/>
      <c r="H43" s="33"/>
      <c r="I43" s="59"/>
    </row>
    <row r="44" spans="1:9" s="4" customFormat="1" ht="68.099999999999994" customHeight="1" x14ac:dyDescent="0.3">
      <c r="A44" s="84" t="s">
        <v>63</v>
      </c>
      <c r="B44" s="84"/>
      <c r="C44" s="84"/>
      <c r="D44" s="84"/>
      <c r="E44" s="84"/>
      <c r="F44" s="84"/>
      <c r="G44" s="84"/>
      <c r="H44" s="84"/>
      <c r="I44" s="59"/>
    </row>
    <row r="45" spans="1:9" ht="22.5" customHeight="1" x14ac:dyDescent="0.3">
      <c r="D45" s="78" t="s">
        <v>58</v>
      </c>
      <c r="E45" s="78"/>
      <c r="F45" s="78"/>
      <c r="G45" s="78"/>
      <c r="H45" s="78"/>
    </row>
    <row r="46" spans="1:9" x14ac:dyDescent="0.3">
      <c r="D46" s="79" t="s">
        <v>18</v>
      </c>
      <c r="E46" s="79"/>
      <c r="F46" s="79"/>
      <c r="G46" s="79"/>
      <c r="H46" s="79"/>
    </row>
    <row r="47" spans="1:9" ht="24.75" customHeight="1" x14ac:dyDescent="0.3"/>
    <row r="48" spans="1:9" ht="24.75" customHeight="1" x14ac:dyDescent="0.3"/>
    <row r="49" spans="4:8" ht="24.75" customHeight="1" x14ac:dyDescent="0.3"/>
    <row r="50" spans="4:8" ht="24.75" customHeight="1" x14ac:dyDescent="0.3"/>
    <row r="51" spans="4:8" x14ac:dyDescent="0.3">
      <c r="D51" s="79" t="s">
        <v>52</v>
      </c>
      <c r="E51" s="79"/>
      <c r="F51" s="79"/>
      <c r="G51" s="79"/>
      <c r="H51" s="79"/>
    </row>
  </sheetData>
  <mergeCells count="10">
    <mergeCell ref="D45:H45"/>
    <mergeCell ref="D46:H46"/>
    <mergeCell ref="D51:H51"/>
    <mergeCell ref="A1:H1"/>
    <mergeCell ref="A2:H2"/>
    <mergeCell ref="A3:H3"/>
    <mergeCell ref="A5:H5"/>
    <mergeCell ref="A6:H6"/>
    <mergeCell ref="E7:H7"/>
    <mergeCell ref="A44:H44"/>
  </mergeCells>
  <pageMargins left="0.39370078740157499" right="0" top="0.7" bottom="0.55118110236220497" header="0.31496062992126" footer="0.31496062992126"/>
  <pageSetup paperSize="9" scale="7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 CA NAM</vt:lpstr>
      <vt:lpstr>'PL CA NAM'!Print_Titles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MSN</dc:creator>
  <cp:lastModifiedBy>HQB</cp:lastModifiedBy>
  <cp:lastPrinted>2024-01-03T01:36:11Z</cp:lastPrinted>
  <dcterms:created xsi:type="dcterms:W3CDTF">2017-12-25T08:07:05Z</dcterms:created>
  <dcterms:modified xsi:type="dcterms:W3CDTF">2025-01-20T03:24:51Z</dcterms:modified>
</cp:coreProperties>
</file>